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4f8fc8fe5c2280/Documentos/2024/01 REPORTES TRIMESTRALES/2ndo Trimestre 2024/Estados Contables/II Información Presupuestaria 2ndo Trim 2024/"/>
    </mc:Choice>
  </mc:AlternateContent>
  <xr:revisionPtr revIDLastSave="0" documentId="8_{7E102330-51F0-43C6-9BD1-AA1ACA8861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.3.2" sheetId="1" r:id="rId1"/>
  </sheets>
  <externalReferences>
    <externalReference r:id="rId2"/>
  </externalReferences>
  <definedNames>
    <definedName name="_xlnm.Print_Titles" localSheetId="0">'D.3.2'!$1:$9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6" i="1" l="1"/>
  <c r="G86" i="1"/>
  <c r="F86" i="1"/>
  <c r="E86" i="1"/>
  <c r="D86" i="1"/>
  <c r="C86" i="1"/>
  <c r="H85" i="1"/>
  <c r="G85" i="1"/>
  <c r="F85" i="1"/>
  <c r="E85" i="1"/>
  <c r="D85" i="1"/>
  <c r="C85" i="1"/>
  <c r="H84" i="1"/>
  <c r="G84" i="1"/>
  <c r="F84" i="1"/>
  <c r="E84" i="1"/>
  <c r="D84" i="1"/>
  <c r="C84" i="1"/>
  <c r="H83" i="1"/>
  <c r="G83" i="1"/>
  <c r="F83" i="1"/>
  <c r="E83" i="1"/>
  <c r="D83" i="1"/>
  <c r="C83" i="1"/>
  <c r="H82" i="1"/>
  <c r="G82" i="1"/>
  <c r="F82" i="1"/>
  <c r="E82" i="1"/>
  <c r="D82" i="1"/>
  <c r="C82" i="1"/>
  <c r="H81" i="1"/>
  <c r="G81" i="1"/>
  <c r="F81" i="1"/>
  <c r="E81" i="1"/>
  <c r="D81" i="1"/>
  <c r="C81" i="1"/>
  <c r="H80" i="1"/>
  <c r="G80" i="1"/>
  <c r="F80" i="1"/>
  <c r="E80" i="1"/>
  <c r="D80" i="1"/>
  <c r="C80" i="1"/>
  <c r="H79" i="1"/>
  <c r="G79" i="1"/>
  <c r="F79" i="1"/>
  <c r="E79" i="1"/>
  <c r="D79" i="1"/>
  <c r="C79" i="1"/>
  <c r="H78" i="1"/>
  <c r="G78" i="1"/>
  <c r="F78" i="1"/>
  <c r="E78" i="1"/>
  <c r="D78" i="1"/>
  <c r="C78" i="1"/>
  <c r="H77" i="1"/>
  <c r="G77" i="1"/>
  <c r="F77" i="1"/>
  <c r="E77" i="1"/>
  <c r="D77" i="1"/>
  <c r="C77" i="1"/>
  <c r="H76" i="1"/>
  <c r="G76" i="1"/>
  <c r="F76" i="1"/>
  <c r="E76" i="1"/>
  <c r="D76" i="1"/>
  <c r="C76" i="1"/>
  <c r="H75" i="1"/>
  <c r="G75" i="1"/>
  <c r="F75" i="1"/>
  <c r="E75" i="1"/>
  <c r="D75" i="1"/>
  <c r="C75" i="1"/>
  <c r="H74" i="1"/>
  <c r="G74" i="1"/>
  <c r="F74" i="1"/>
  <c r="E74" i="1"/>
  <c r="D74" i="1"/>
  <c r="C74" i="1"/>
  <c r="H73" i="1"/>
  <c r="G73" i="1"/>
  <c r="F73" i="1"/>
  <c r="E73" i="1"/>
  <c r="D73" i="1"/>
  <c r="C73" i="1"/>
  <c r="H72" i="1"/>
  <c r="G72" i="1"/>
  <c r="F72" i="1"/>
  <c r="E72" i="1"/>
  <c r="D72" i="1"/>
  <c r="C72" i="1"/>
  <c r="H71" i="1"/>
  <c r="G71" i="1"/>
  <c r="F71" i="1"/>
  <c r="E71" i="1"/>
  <c r="D71" i="1"/>
  <c r="C71" i="1"/>
  <c r="H70" i="1"/>
  <c r="G70" i="1"/>
  <c r="F70" i="1"/>
  <c r="E70" i="1"/>
  <c r="D70" i="1"/>
  <c r="C70" i="1"/>
  <c r="H69" i="1"/>
  <c r="G69" i="1"/>
  <c r="F69" i="1"/>
  <c r="E69" i="1"/>
  <c r="D69" i="1"/>
  <c r="C69" i="1"/>
  <c r="H68" i="1"/>
  <c r="G68" i="1"/>
  <c r="F68" i="1"/>
  <c r="E68" i="1"/>
  <c r="D68" i="1"/>
  <c r="C68" i="1"/>
  <c r="H67" i="1"/>
  <c r="G67" i="1"/>
  <c r="F67" i="1"/>
  <c r="E67" i="1"/>
  <c r="D67" i="1"/>
  <c r="C67" i="1"/>
  <c r="H66" i="1"/>
  <c r="G66" i="1"/>
  <c r="F66" i="1"/>
  <c r="E66" i="1"/>
  <c r="D66" i="1"/>
  <c r="C66" i="1"/>
  <c r="H65" i="1"/>
  <c r="G65" i="1"/>
  <c r="F65" i="1"/>
  <c r="E65" i="1"/>
  <c r="D65" i="1"/>
  <c r="C65" i="1"/>
  <c r="H64" i="1"/>
  <c r="G64" i="1"/>
  <c r="F64" i="1"/>
  <c r="E64" i="1"/>
  <c r="D64" i="1"/>
  <c r="C64" i="1"/>
  <c r="H63" i="1"/>
  <c r="G63" i="1"/>
  <c r="F63" i="1"/>
  <c r="E63" i="1"/>
  <c r="D63" i="1"/>
  <c r="C63" i="1"/>
  <c r="H62" i="1"/>
  <c r="G62" i="1"/>
  <c r="F62" i="1"/>
  <c r="E62" i="1"/>
  <c r="D62" i="1"/>
  <c r="C62" i="1"/>
  <c r="H61" i="1"/>
  <c r="G61" i="1"/>
  <c r="F61" i="1"/>
  <c r="E61" i="1"/>
  <c r="D61" i="1"/>
  <c r="C61" i="1"/>
  <c r="H60" i="1"/>
  <c r="G60" i="1"/>
  <c r="F60" i="1"/>
  <c r="E60" i="1"/>
  <c r="D60" i="1"/>
  <c r="C60" i="1"/>
  <c r="H59" i="1"/>
  <c r="G59" i="1"/>
  <c r="F59" i="1"/>
  <c r="E59" i="1"/>
  <c r="D59" i="1"/>
  <c r="C59" i="1"/>
  <c r="H58" i="1"/>
  <c r="G58" i="1"/>
  <c r="F58" i="1"/>
  <c r="E58" i="1"/>
  <c r="D58" i="1"/>
  <c r="C58" i="1"/>
  <c r="H57" i="1"/>
  <c r="G57" i="1"/>
  <c r="F57" i="1"/>
  <c r="E57" i="1"/>
  <c r="D57" i="1"/>
  <c r="C57" i="1"/>
  <c r="H56" i="1"/>
  <c r="G56" i="1"/>
  <c r="F56" i="1"/>
  <c r="E56" i="1"/>
  <c r="D56" i="1"/>
  <c r="C56" i="1"/>
  <c r="H55" i="1"/>
  <c r="G55" i="1"/>
  <c r="F55" i="1"/>
  <c r="E55" i="1"/>
  <c r="D55" i="1"/>
  <c r="C55" i="1"/>
  <c r="H54" i="1"/>
  <c r="G54" i="1"/>
  <c r="F54" i="1"/>
  <c r="E54" i="1"/>
  <c r="D54" i="1"/>
  <c r="C54" i="1"/>
  <c r="H53" i="1"/>
  <c r="G53" i="1"/>
  <c r="F53" i="1"/>
  <c r="E53" i="1"/>
  <c r="D53" i="1"/>
  <c r="C53" i="1"/>
  <c r="H52" i="1"/>
  <c r="G52" i="1"/>
  <c r="F52" i="1"/>
  <c r="E52" i="1"/>
  <c r="D52" i="1"/>
  <c r="C52" i="1"/>
  <c r="H51" i="1"/>
  <c r="G51" i="1"/>
  <c r="F51" i="1"/>
  <c r="E51" i="1"/>
  <c r="D51" i="1"/>
  <c r="C51" i="1"/>
  <c r="H50" i="1"/>
  <c r="G50" i="1"/>
  <c r="F50" i="1"/>
  <c r="E50" i="1"/>
  <c r="D50" i="1"/>
  <c r="C50" i="1"/>
  <c r="H49" i="1"/>
  <c r="G49" i="1"/>
  <c r="F49" i="1"/>
  <c r="E49" i="1"/>
  <c r="D49" i="1"/>
  <c r="C49" i="1"/>
  <c r="H48" i="1"/>
  <c r="G48" i="1"/>
  <c r="F48" i="1"/>
  <c r="E48" i="1"/>
  <c r="D48" i="1"/>
  <c r="C48" i="1"/>
  <c r="H47" i="1"/>
  <c r="G47" i="1"/>
  <c r="F47" i="1"/>
  <c r="E47" i="1"/>
  <c r="D47" i="1"/>
  <c r="C47" i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25" i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H22" i="1"/>
  <c r="G22" i="1"/>
  <c r="F22" i="1"/>
  <c r="E22" i="1"/>
  <c r="D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G16" i="1" l="1"/>
  <c r="G15" i="1" s="1"/>
  <c r="G14" i="1" s="1"/>
  <c r="G13" i="1" s="1"/>
  <c r="G12" i="1" s="1"/>
  <c r="H16" i="1"/>
  <c r="H15" i="1" s="1"/>
  <c r="H14" i="1" s="1"/>
  <c r="H13" i="1" s="1"/>
  <c r="H12" i="1" s="1"/>
  <c r="C16" i="1"/>
  <c r="C15" i="1" s="1"/>
  <c r="C14" i="1" s="1"/>
  <c r="C13" i="1" s="1"/>
  <c r="C12" i="1" s="1"/>
  <c r="D16" i="1"/>
  <c r="D15" i="1" s="1"/>
  <c r="D14" i="1" s="1"/>
  <c r="D13" i="1" s="1"/>
  <c r="D12" i="1" s="1"/>
  <c r="E16" i="1"/>
  <c r="E15" i="1" s="1"/>
  <c r="E14" i="1" s="1"/>
  <c r="E13" i="1" s="1"/>
  <c r="E12" i="1" s="1"/>
  <c r="F16" i="1"/>
  <c r="F15" i="1" s="1"/>
  <c r="F14" i="1" s="1"/>
  <c r="F13" i="1" s="1"/>
  <c r="F12" i="1" s="1"/>
  <c r="H88" i="1"/>
  <c r="E88" i="1"/>
  <c r="D88" i="1"/>
  <c r="C88" i="1"/>
  <c r="F88" i="1"/>
  <c r="G88" i="1"/>
</calcChain>
</file>

<file path=xl/sharedStrings.xml><?xml version="1.0" encoding="utf-8"?>
<sst xmlns="http://schemas.openxmlformats.org/spreadsheetml/2006/main" count="166" uniqueCount="166">
  <si>
    <t>Municipio de Zihuatanejo de Azueta Guerrero</t>
  </si>
  <si>
    <t>Clasificación Administrativa</t>
  </si>
  <si>
    <t>Concepto</t>
  </si>
  <si>
    <t>Aprobado</t>
  </si>
  <si>
    <t>Ampliación y Reducciones</t>
  </si>
  <si>
    <t>Modificado</t>
  </si>
  <si>
    <t>Devengado</t>
  </si>
  <si>
    <t>Pagado</t>
  </si>
  <si>
    <t>Subejercicio</t>
  </si>
  <si>
    <t>Sector Público de la Federación</t>
  </si>
  <si>
    <t>Sector Publico de las Entidades Federativas</t>
  </si>
  <si>
    <t>Sector Publico Municipal</t>
  </si>
  <si>
    <t>3.1.</t>
  </si>
  <si>
    <t>Sector Publico No Financiero</t>
  </si>
  <si>
    <t>3.1.1.</t>
  </si>
  <si>
    <t>Gobierno General Municipal</t>
  </si>
  <si>
    <t>3.1.1.1.</t>
  </si>
  <si>
    <t>Gobierno Municipal</t>
  </si>
  <si>
    <t>3.1.1.1.1.</t>
  </si>
  <si>
    <t>Órgano Ejecutivo Municipal (Ayuntamiento)</t>
  </si>
  <si>
    <t>Total de Egresos</t>
  </si>
  <si>
    <t>Bajo protesta de decir verdad declaramos que los Estados Financieros y sus notas, son correctas y son responsabilidad del emisor.</t>
  </si>
  <si>
    <t>C.A.</t>
  </si>
  <si>
    <t>Comuna Municipal</t>
  </si>
  <si>
    <t>Coordinación de Educación</t>
  </si>
  <si>
    <t>Coordinación de Gabinete</t>
  </si>
  <si>
    <t>Coordinación de Planeación</t>
  </si>
  <si>
    <t>Dirección de Actividades Comerciales, Industriales, Espectáculos Públicos y de Prestación de Servicios</t>
  </si>
  <si>
    <t>Dirección de Adquisiciones</t>
  </si>
  <si>
    <t>Dirección de Atención Ciudadana</t>
  </si>
  <si>
    <t>Direccion de Catastro</t>
  </si>
  <si>
    <t>Dirección de Comunicación Social</t>
  </si>
  <si>
    <t>Dirección de Cuenta Pública</t>
  </si>
  <si>
    <t>Dirección de Desarrollo Económico y Fomento al Empleo</t>
  </si>
  <si>
    <t>Dirección de Desarrollo Regional</t>
  </si>
  <si>
    <t>Dirección de Desarrollo Rural</t>
  </si>
  <si>
    <t>Dirección de Desarrollo Social</t>
  </si>
  <si>
    <t>Dirección de Desarrollo Urbano</t>
  </si>
  <si>
    <t>Dirección de Educación</t>
  </si>
  <si>
    <t>Dirección de Egresos</t>
  </si>
  <si>
    <t>Direccion de Enlace Interinstitucional</t>
  </si>
  <si>
    <t>Dirección de Giras y Logística</t>
  </si>
  <si>
    <t>Dirección de Gobernación</t>
  </si>
  <si>
    <t>Dirección de Ingresos</t>
  </si>
  <si>
    <t>Dirección de Medio Ambiente y Recursos Naturales</t>
  </si>
  <si>
    <t>Dirección de Mejora Regulatoria</t>
  </si>
  <si>
    <t>Dirección de Obras Públicas</t>
  </si>
  <si>
    <t>Dirección de Parque Vehicular</t>
  </si>
  <si>
    <t>Dirección de Pesca</t>
  </si>
  <si>
    <t>Dirección de Planeación</t>
  </si>
  <si>
    <t>Dirección de Protección Civil y Bomberos</t>
  </si>
  <si>
    <t>Dirección de Proyectos Estratégicos</t>
  </si>
  <si>
    <t>Dirección de Recursos Humanos</t>
  </si>
  <si>
    <t>Dirección de Registro Civil</t>
  </si>
  <si>
    <t>Dirección de Relaciones Públicas</t>
  </si>
  <si>
    <t>Dirección de Salud Municipal</t>
  </si>
  <si>
    <t>Dirección de Seguridad Pública y Transito Municipal</t>
  </si>
  <si>
    <t>Dirección de Servicios Generales</t>
  </si>
  <si>
    <t>Dirección de Servicios Públicos</t>
  </si>
  <si>
    <t>Dirección de Turismo</t>
  </si>
  <si>
    <t>Dirección de Zona Federal Marítimo Terrestre</t>
  </si>
  <si>
    <t>Dirección del Desarrollo Integral de la Familia</t>
  </si>
  <si>
    <t>Dirección Jurídica</t>
  </si>
  <si>
    <t>Instancia Técnica de Evaluación al Desempeño</t>
  </si>
  <si>
    <t>Instituto Municipal de la Cultura</t>
  </si>
  <si>
    <t>Instituto Municipal de la Juventud</t>
  </si>
  <si>
    <t>Instituto Municipal de la Mujer</t>
  </si>
  <si>
    <t>Instituto Municipal de Vivienda de Zihuatanejo</t>
  </si>
  <si>
    <t>Instituto Municipal del Deporte</t>
  </si>
  <si>
    <t>Oficialía Mayor</t>
  </si>
  <si>
    <t>Órgano de Control Interno Municipal</t>
  </si>
  <si>
    <t>Presidencia Municipal</t>
  </si>
  <si>
    <t>Primera Sindicatura</t>
  </si>
  <si>
    <t>Regiduría de Cultura, Deporte y Juventud</t>
  </si>
  <si>
    <t>Regiduría de Desarrollo Económico</t>
  </si>
  <si>
    <t>Regiduría de Desarrollo Rural y Turismo</t>
  </si>
  <si>
    <t>Regiduría de Desarrollo Social</t>
  </si>
  <si>
    <t>Regiduría de Desarrollo Urbano, Seguridad Ciudadana, Vialidad y Tránsito</t>
  </si>
  <si>
    <t>Regiduría de Ecología y Pesca</t>
  </si>
  <si>
    <t>Regiduría de Educación y Participación de la Mujer</t>
  </si>
  <si>
    <t>Regiduría de Espectáculos Públicos, Comercio y Abasto Popular</t>
  </si>
  <si>
    <t>Regiduría de Hacienda</t>
  </si>
  <si>
    <t>Regiduría de Obras Públicas</t>
  </si>
  <si>
    <t>Regiduría de Salud</t>
  </si>
  <si>
    <t>Regiduría de Servicios Públicos y Asentamientos Humanos</t>
  </si>
  <si>
    <t>Regidurías</t>
  </si>
  <si>
    <t>Secretaria del Ayuntamiento</t>
  </si>
  <si>
    <t>Segunda Sindicatura</t>
  </si>
  <si>
    <t>Servicios Comunitarios</t>
  </si>
  <si>
    <t>Sindicato</t>
  </si>
  <si>
    <t>Tecnologías de la Información</t>
  </si>
  <si>
    <t>Tesoreria Municipal</t>
  </si>
  <si>
    <t>Unidad de Transparencia y Acceso a la Información</t>
  </si>
  <si>
    <t>3.1.1.1.1.1</t>
  </si>
  <si>
    <t>3.1.1.1.1.2</t>
  </si>
  <si>
    <t>3.1.1.1.1.3</t>
  </si>
  <si>
    <t>3.1.1.1.1.4</t>
  </si>
  <si>
    <t>3.1.1.1.1.5</t>
  </si>
  <si>
    <t>3.1.1.1.1.6</t>
  </si>
  <si>
    <t>3.1.1.1.1.7</t>
  </si>
  <si>
    <t>3.1.1.1.1.8</t>
  </si>
  <si>
    <t>3.1.1.1.1.9</t>
  </si>
  <si>
    <t>3.1.1.1.1.10</t>
  </si>
  <si>
    <t>3.1.1.1.1.11</t>
  </si>
  <si>
    <t>3.1.1.1.1.12</t>
  </si>
  <si>
    <t>3.1.1.1.1.13</t>
  </si>
  <si>
    <t>3.1.1.1.1.14</t>
  </si>
  <si>
    <t>3.1.1.1.1.15</t>
  </si>
  <si>
    <t>3.1.1.1.1.16</t>
  </si>
  <si>
    <t>3.1.1.1.1.17</t>
  </si>
  <si>
    <t>3.1.1.1.1.18</t>
  </si>
  <si>
    <t>3.1.1.1.1.19</t>
  </si>
  <si>
    <t>3.1.1.1.1.20</t>
  </si>
  <si>
    <t>3.1.1.1.1.21</t>
  </si>
  <si>
    <t>3.1.1.1.1.22</t>
  </si>
  <si>
    <t>3.1.1.1.1.23</t>
  </si>
  <si>
    <t>3.1.1.1.1.24</t>
  </si>
  <si>
    <t>3.1.1.1.1.25</t>
  </si>
  <si>
    <t>3.1.1.1.1.26</t>
  </si>
  <si>
    <t>3.1.1.1.1.27</t>
  </si>
  <si>
    <t>3.1.1.1.1.28</t>
  </si>
  <si>
    <t>3.1.1.1.1.29</t>
  </si>
  <si>
    <t>3.1.1.1.1.30</t>
  </si>
  <si>
    <t>3.1.1.1.1.31</t>
  </si>
  <si>
    <t>3.1.1.1.1.32</t>
  </si>
  <si>
    <t>3.1.1.1.1.33</t>
  </si>
  <si>
    <t>3.1.1.1.1.34</t>
  </si>
  <si>
    <t>3.1.1.1.1.35</t>
  </si>
  <si>
    <t>3.1.1.1.1.36</t>
  </si>
  <si>
    <t>3.1.1.1.1.37</t>
  </si>
  <si>
    <t>3.1.1.1.1.38</t>
  </si>
  <si>
    <t>3.1.1.1.1.39</t>
  </si>
  <si>
    <t>3.1.1.1.1.40</t>
  </si>
  <si>
    <t>3.1.1.1.1.41</t>
  </si>
  <si>
    <t>3.1.1.1.1.42</t>
  </si>
  <si>
    <t>3.1.1.1.1.43</t>
  </si>
  <si>
    <t>3.1.1.1.1.44</t>
  </si>
  <si>
    <t>3.1.1.1.1.45</t>
  </si>
  <si>
    <t>3.1.1.1.1.46</t>
  </si>
  <si>
    <t>3.1.1.1.1.47</t>
  </si>
  <si>
    <t>3.1.1.1.1.48</t>
  </si>
  <si>
    <t>3.1.1.1.1.49</t>
  </si>
  <si>
    <t>3.1.1.1.1.50</t>
  </si>
  <si>
    <t>3.1.1.1.1.51</t>
  </si>
  <si>
    <t>3.1.1.1.1.52</t>
  </si>
  <si>
    <t>3.1.1.1.1.53</t>
  </si>
  <si>
    <t>3.1.1.1.1.54</t>
  </si>
  <si>
    <t>3.1.1.1.1.55</t>
  </si>
  <si>
    <t>3.1.1.1.1.56</t>
  </si>
  <si>
    <t>3.1.1.1.1.57</t>
  </si>
  <si>
    <t>3.1.1.1.1.58</t>
  </si>
  <si>
    <t>3.1.1.1.1.59</t>
  </si>
  <si>
    <t>3.1.1.1.1.60</t>
  </si>
  <si>
    <t>3.1.1.1.1.61</t>
  </si>
  <si>
    <t>3.1.1.1.1.62</t>
  </si>
  <si>
    <t>3.1.1.1.1.63</t>
  </si>
  <si>
    <t>3.1.1.1.1.64</t>
  </si>
  <si>
    <t>3.1.1.1.1.65</t>
  </si>
  <si>
    <t>3.1.1.1.1.66</t>
  </si>
  <si>
    <t>3.1.1.1.1.67</t>
  </si>
  <si>
    <t>3.1.1.1.1.68</t>
  </si>
  <si>
    <t>3.1.1.1.1.69</t>
  </si>
  <si>
    <t>3.1.1.1.1.70</t>
  </si>
  <si>
    <t>Estado Análitico del Ejercicio del Presupuesto de Egresos Detallado</t>
  </si>
  <si>
    <t>01/Ene/2023 al 31/Mar/2024</t>
  </si>
  <si>
    <t>Fecha: 31/Mar/2024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</si>
</sst>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428BCA"/>
      <name val="Calibri"/>
      <family val="2"/>
      <scheme val="minor"/>
    </font>
    <font>
      <sz val="7"/>
      <color rgb="FF333333"/>
      <name val="Arial"/>
      <family val="2"/>
    </font>
    <font>
      <sz val="11"/>
      <color rgb="FF333333"/>
      <name val="Inherit"/>
    </font>
    <font>
      <b/>
      <sz val="6"/>
      <color rgb="FF333333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0" fontId="19" fillId="33" borderId="0" xfId="0" applyFont="1" applyFill="1"/>
    <xf numFmtId="0" fontId="19" fillId="33" borderId="0" xfId="0" applyFont="1" applyFill="1" applyAlignment="1">
      <alignment horizontal="left" indent="1"/>
    </xf>
    <xf numFmtId="0" fontId="21" fillId="33" borderId="0" xfId="0" applyFont="1" applyFill="1" applyAlignment="1">
      <alignment horizontal="left" indent="1"/>
    </xf>
    <xf numFmtId="0" fontId="23" fillId="34" borderId="10" xfId="0" applyFont="1" applyFill="1" applyBorder="1" applyAlignment="1">
      <alignment horizontal="left" wrapText="1" indent="1"/>
    </xf>
    <xf numFmtId="164" fontId="23" fillId="34" borderId="10" xfId="0" applyNumberFormat="1" applyFont="1" applyFill="1" applyBorder="1" applyAlignment="1">
      <alignment horizontal="right" wrapText="1" indent="1"/>
    </xf>
    <xf numFmtId="164" fontId="22" fillId="34" borderId="10" xfId="0" applyNumberFormat="1" applyFont="1" applyFill="1" applyBorder="1" applyAlignment="1">
      <alignment horizontal="right" wrapText="1" indent="1"/>
    </xf>
    <xf numFmtId="0" fontId="23" fillId="33" borderId="10" xfId="0" applyFont="1" applyFill="1" applyBorder="1" applyAlignment="1">
      <alignment horizontal="left" wrapText="1" indent="1"/>
    </xf>
    <xf numFmtId="0" fontId="23" fillId="33" borderId="10" xfId="0" applyFont="1" applyFill="1" applyBorder="1" applyAlignment="1">
      <alignment horizontal="left" vertical="top" wrapText="1" indent="1"/>
    </xf>
    <xf numFmtId="164" fontId="23" fillId="33" borderId="10" xfId="0" applyNumberFormat="1" applyFont="1" applyFill="1" applyBorder="1" applyAlignment="1">
      <alignment horizontal="right" vertical="top" wrapText="1"/>
    </xf>
    <xf numFmtId="0" fontId="23" fillId="34" borderId="10" xfId="0" applyFont="1" applyFill="1" applyBorder="1" applyAlignment="1">
      <alignment horizontal="left" vertical="top" wrapText="1" indent="1"/>
    </xf>
    <xf numFmtId="164" fontId="23" fillId="34" borderId="10" xfId="0" applyNumberFormat="1" applyFont="1" applyFill="1" applyBorder="1" applyAlignment="1">
      <alignment horizontal="right" vertical="top" wrapText="1"/>
    </xf>
    <xf numFmtId="164" fontId="23" fillId="33" borderId="10" xfId="0" applyNumberFormat="1" applyFont="1" applyFill="1" applyBorder="1" applyAlignment="1">
      <alignment vertical="top" wrapText="1"/>
    </xf>
    <xf numFmtId="4" fontId="22" fillId="34" borderId="10" xfId="0" applyNumberFormat="1" applyFont="1" applyFill="1" applyBorder="1" applyAlignment="1">
      <alignment horizontal="right" wrapText="1" indent="1"/>
    </xf>
    <xf numFmtId="0" fontId="22" fillId="35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left" wrapText="1" indent="1"/>
    </xf>
    <xf numFmtId="0" fontId="20" fillId="33" borderId="0" xfId="0" applyFont="1" applyFill="1" applyAlignment="1">
      <alignment horizontal="center"/>
    </xf>
    <xf numFmtId="0" fontId="19" fillId="33" borderId="0" xfId="0" applyFont="1" applyFill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 customBuiltin="1"/>
    <cellStyle name="Hipervínculo visitado" xfId="43" builtinId="9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suinpac.com/repositorio/configuracion/29/2021/11/15/TXVuWmlodWF0YW5lam9BenVldGFMb2dvXzQ4LnBuZw==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823537</xdr:colOff>
      <xdr:row>5</xdr:row>
      <xdr:rowOff>61800</xdr:rowOff>
    </xdr:to>
    <xdr:pic>
      <xdr:nvPicPr>
        <xdr:cNvPr id="1025" name="Picture 1" descr="Logo del cliente">
          <a:extLst>
            <a:ext uri="{FF2B5EF4-FFF2-40B4-BE49-F238E27FC236}">
              <a16:creationId xmlns:a16="http://schemas.microsoft.com/office/drawing/2014/main" id="{661BB7D1-C128-71E6-BB94-0F45730A0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0312" cy="9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%20PC\Downloads\ReporteExcel%2029668705d0f408b.xls" TargetMode="External"/><Relationship Id="rId1" Type="http://schemas.openxmlformats.org/officeDocument/2006/relationships/externalLinkPath" Target="file:///C:\Users\Presupuestos%20PC\Downloads\ReporteExcel%2029668705d0f408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Excel 29668705d0f408b"/>
    </sheetNames>
    <sheetDataSet>
      <sheetData sheetId="0">
        <row r="12">
          <cell r="A12" t="str">
            <v>Órgano de Control Interno Municipal</v>
          </cell>
          <cell r="B12">
            <v>1537071.04</v>
          </cell>
          <cell r="C12">
            <v>0</v>
          </cell>
          <cell r="D12">
            <v>1537071.04</v>
          </cell>
          <cell r="E12">
            <v>591188.85</v>
          </cell>
          <cell r="F12">
            <v>579142.97</v>
          </cell>
          <cell r="G12">
            <v>945882.19</v>
          </cell>
        </row>
        <row r="13">
          <cell r="A13" t="str">
            <v>Comuna Municipal</v>
          </cell>
          <cell r="B13">
            <v>8750397.6699999999</v>
          </cell>
          <cell r="C13">
            <v>0</v>
          </cell>
          <cell r="D13">
            <v>8750397.6699999999</v>
          </cell>
          <cell r="E13">
            <v>3876309.94</v>
          </cell>
          <cell r="F13">
            <v>3720536.51</v>
          </cell>
          <cell r="G13">
            <v>4874087.7300000004</v>
          </cell>
        </row>
        <row r="14">
          <cell r="A14" t="str">
            <v>Coordinación de Educación</v>
          </cell>
          <cell r="B14">
            <v>406786.33</v>
          </cell>
          <cell r="C14">
            <v>0</v>
          </cell>
          <cell r="D14">
            <v>406786.33</v>
          </cell>
          <cell r="E14">
            <v>149306.28</v>
          </cell>
          <cell r="F14">
            <v>145398.9</v>
          </cell>
          <cell r="G14">
            <v>257480.05</v>
          </cell>
        </row>
        <row r="15">
          <cell r="A15" t="str">
            <v>Coordinación de Gabinete</v>
          </cell>
          <cell r="B15">
            <v>1014446.1</v>
          </cell>
          <cell r="C15">
            <v>0</v>
          </cell>
          <cell r="D15">
            <v>1014446.1</v>
          </cell>
          <cell r="E15">
            <v>122488.18</v>
          </cell>
          <cell r="F15">
            <v>92404.98</v>
          </cell>
          <cell r="G15">
            <v>891957.92</v>
          </cell>
        </row>
        <row r="16">
          <cell r="A16" t="str">
            <v>Coordinación de Planeación</v>
          </cell>
          <cell r="B16">
            <v>1222488.8500000001</v>
          </cell>
          <cell r="C16">
            <v>0</v>
          </cell>
          <cell r="D16">
            <v>1222488.8500000001</v>
          </cell>
          <cell r="E16">
            <v>421679</v>
          </cell>
          <cell r="F16">
            <v>408403.21</v>
          </cell>
          <cell r="G16">
            <v>800809.85</v>
          </cell>
        </row>
        <row r="17">
          <cell r="A17" t="str">
            <v>Dirección de Mejora Regulatoria</v>
          </cell>
          <cell r="B17">
            <v>419154.12</v>
          </cell>
          <cell r="C17">
            <v>0</v>
          </cell>
          <cell r="D17">
            <v>419154.12</v>
          </cell>
          <cell r="E17">
            <v>238798.31</v>
          </cell>
          <cell r="F17">
            <v>231621.35</v>
          </cell>
          <cell r="G17">
            <v>180355.81</v>
          </cell>
        </row>
        <row r="18">
          <cell r="A18" t="str">
            <v>Dirección de Actividades Comerciales, Industriales, Espectáculos Públicos y de Prestación de Servicios</v>
          </cell>
          <cell r="B18">
            <v>6127191.3200000003</v>
          </cell>
          <cell r="C18">
            <v>8786.8799999999992</v>
          </cell>
          <cell r="D18">
            <v>6135978.2000000002</v>
          </cell>
          <cell r="E18">
            <v>2622506.09</v>
          </cell>
          <cell r="F18">
            <v>2577140.4900000002</v>
          </cell>
          <cell r="G18">
            <v>3513472.11</v>
          </cell>
        </row>
        <row r="19">
          <cell r="A19" t="str">
            <v>Dirección de Adquisiciones</v>
          </cell>
          <cell r="B19">
            <v>2569745.09</v>
          </cell>
          <cell r="C19">
            <v>912887.62</v>
          </cell>
          <cell r="D19">
            <v>3482632.71</v>
          </cell>
          <cell r="E19">
            <v>2419778.36</v>
          </cell>
          <cell r="F19">
            <v>1668938.67</v>
          </cell>
          <cell r="G19">
            <v>1062854.3500000001</v>
          </cell>
        </row>
        <row r="20">
          <cell r="A20" t="str">
            <v>Dirección de Atención Ciudadana</v>
          </cell>
          <cell r="B20">
            <v>1287285.8400000001</v>
          </cell>
          <cell r="C20">
            <v>13750</v>
          </cell>
          <cell r="D20">
            <v>1301035.8400000001</v>
          </cell>
          <cell r="E20">
            <v>440499.05</v>
          </cell>
          <cell r="F20">
            <v>426522.44</v>
          </cell>
          <cell r="G20">
            <v>860536.79</v>
          </cell>
        </row>
        <row r="21">
          <cell r="A21" t="str">
            <v>Dirección de Comunicación Social</v>
          </cell>
          <cell r="B21">
            <v>11737210.85</v>
          </cell>
          <cell r="C21">
            <v>20000</v>
          </cell>
          <cell r="D21">
            <v>11757210.85</v>
          </cell>
          <cell r="E21">
            <v>5611300.1200000001</v>
          </cell>
          <cell r="F21">
            <v>5180024.34</v>
          </cell>
          <cell r="G21">
            <v>6145910.7300000004</v>
          </cell>
        </row>
        <row r="22">
          <cell r="A22" t="str">
            <v>Dirección de Cuenta Pública</v>
          </cell>
          <cell r="B22">
            <v>1734587.73</v>
          </cell>
          <cell r="C22">
            <v>0</v>
          </cell>
          <cell r="D22">
            <v>1734587.73</v>
          </cell>
          <cell r="E22">
            <v>771712.75</v>
          </cell>
          <cell r="F22">
            <v>754519.57</v>
          </cell>
          <cell r="G22">
            <v>962874.98</v>
          </cell>
        </row>
        <row r="23">
          <cell r="A23" t="str">
            <v>Dirección de Desarrollo Económico y Fomento al Empleo</v>
          </cell>
          <cell r="B23">
            <v>2567523.4300000002</v>
          </cell>
          <cell r="C23">
            <v>0</v>
          </cell>
          <cell r="D23">
            <v>2567523.4300000002</v>
          </cell>
          <cell r="E23">
            <v>586411.46</v>
          </cell>
          <cell r="F23">
            <v>572238.06000000006</v>
          </cell>
          <cell r="G23">
            <v>1981111.97</v>
          </cell>
        </row>
        <row r="24">
          <cell r="A24" t="str">
            <v>Dirección de Desarrollo Regional</v>
          </cell>
          <cell r="B24">
            <v>414418.03</v>
          </cell>
          <cell r="C24">
            <v>0</v>
          </cell>
          <cell r="D24">
            <v>414418.03</v>
          </cell>
          <cell r="E24">
            <v>190812.08</v>
          </cell>
          <cell r="F24">
            <v>186297.5</v>
          </cell>
          <cell r="G24">
            <v>223605.95</v>
          </cell>
        </row>
        <row r="25">
          <cell r="A25" t="str">
            <v>Dirección de Desarrollo Rural</v>
          </cell>
          <cell r="B25">
            <v>8704734.7699999996</v>
          </cell>
          <cell r="C25">
            <v>5389823.6699999999</v>
          </cell>
          <cell r="D25">
            <v>14094558.439999999</v>
          </cell>
          <cell r="E25">
            <v>10096946.199999999</v>
          </cell>
          <cell r="F25">
            <v>10075877.279999999</v>
          </cell>
          <cell r="G25">
            <v>3997612.24</v>
          </cell>
        </row>
        <row r="26">
          <cell r="A26" t="str">
            <v>Dirección de Desarrollo Social</v>
          </cell>
          <cell r="B26">
            <v>4708689.0599999996</v>
          </cell>
          <cell r="C26">
            <v>40000</v>
          </cell>
          <cell r="D26">
            <v>4748689.0599999996</v>
          </cell>
          <cell r="E26">
            <v>1934137.04</v>
          </cell>
          <cell r="F26">
            <v>1864482.1</v>
          </cell>
          <cell r="G26">
            <v>2814552.02</v>
          </cell>
        </row>
        <row r="27">
          <cell r="A27" t="str">
            <v>Dirección de Desarrollo Urbano</v>
          </cell>
          <cell r="B27">
            <v>5476941.4199999999</v>
          </cell>
          <cell r="C27">
            <v>27308.49</v>
          </cell>
          <cell r="D27">
            <v>5504249.9100000001</v>
          </cell>
          <cell r="E27">
            <v>2174010.33</v>
          </cell>
          <cell r="F27">
            <v>2092731.95</v>
          </cell>
          <cell r="G27">
            <v>3330239.58</v>
          </cell>
        </row>
        <row r="28">
          <cell r="A28" t="str">
            <v>Dirección de Educación</v>
          </cell>
          <cell r="B28">
            <v>8642541.3699999992</v>
          </cell>
          <cell r="C28">
            <v>67039.77</v>
          </cell>
          <cell r="D28">
            <v>8709581.1400000006</v>
          </cell>
          <cell r="E28">
            <v>2883892.29</v>
          </cell>
          <cell r="F28">
            <v>2842017</v>
          </cell>
          <cell r="G28">
            <v>5825688.8499999996</v>
          </cell>
        </row>
        <row r="29">
          <cell r="A29" t="str">
            <v>Dirección de Egresos</v>
          </cell>
          <cell r="B29">
            <v>1252511.0900000001</v>
          </cell>
          <cell r="C29">
            <v>0</v>
          </cell>
          <cell r="D29">
            <v>1252511.0900000001</v>
          </cell>
          <cell r="E29">
            <v>506498.98</v>
          </cell>
          <cell r="F29">
            <v>488296.61</v>
          </cell>
          <cell r="G29">
            <v>746012.11</v>
          </cell>
        </row>
        <row r="30">
          <cell r="A30" t="str">
            <v>Dirección de Giras y Logística</v>
          </cell>
          <cell r="B30">
            <v>5376842.0300000003</v>
          </cell>
          <cell r="C30">
            <v>556843.61</v>
          </cell>
          <cell r="D30">
            <v>5933685.6399999997</v>
          </cell>
          <cell r="E30">
            <v>3106304.93</v>
          </cell>
          <cell r="F30">
            <v>2946940.23</v>
          </cell>
          <cell r="G30">
            <v>2827380.71</v>
          </cell>
        </row>
        <row r="31">
          <cell r="A31" t="str">
            <v>Dirección de Gobernación</v>
          </cell>
          <cell r="B31">
            <v>3076419.64</v>
          </cell>
          <cell r="C31">
            <v>48047.37</v>
          </cell>
          <cell r="D31">
            <v>3124467.01</v>
          </cell>
          <cell r="E31">
            <v>1323224.67</v>
          </cell>
          <cell r="F31">
            <v>1286231.3600000001</v>
          </cell>
          <cell r="G31">
            <v>1801242.34</v>
          </cell>
        </row>
        <row r="32">
          <cell r="A32" t="str">
            <v>Dirección de Ingresos</v>
          </cell>
          <cell r="B32">
            <v>2533312.87</v>
          </cell>
          <cell r="C32">
            <v>0</v>
          </cell>
          <cell r="D32">
            <v>2533312.87</v>
          </cell>
          <cell r="E32">
            <v>1375626.69</v>
          </cell>
          <cell r="F32">
            <v>1347024.63</v>
          </cell>
          <cell r="G32">
            <v>1157686.18</v>
          </cell>
        </row>
        <row r="33">
          <cell r="A33" t="str">
            <v>Dirección de Medio Ambiente y Recursos Naturales</v>
          </cell>
          <cell r="B33">
            <v>12046533.369999999</v>
          </cell>
          <cell r="C33">
            <v>276746.8</v>
          </cell>
          <cell r="D33">
            <v>12323280.17</v>
          </cell>
          <cell r="E33">
            <v>6180661.96</v>
          </cell>
          <cell r="F33">
            <v>5999608.1200000001</v>
          </cell>
          <cell r="G33">
            <v>6142618.21</v>
          </cell>
        </row>
        <row r="34">
          <cell r="A34" t="str">
            <v>Dirección de Obras Públicas</v>
          </cell>
          <cell r="B34">
            <v>356497475.63</v>
          </cell>
          <cell r="C34">
            <v>-92.8</v>
          </cell>
          <cell r="D34">
            <v>356497382.82999998</v>
          </cell>
          <cell r="E34">
            <v>225755610.97</v>
          </cell>
          <cell r="F34">
            <v>155252561.38999999</v>
          </cell>
          <cell r="G34">
            <v>130741771.86</v>
          </cell>
        </row>
        <row r="35">
          <cell r="A35" t="str">
            <v>Dirección de Parque Vehicular</v>
          </cell>
          <cell r="B35">
            <v>6722124.7699999996</v>
          </cell>
          <cell r="C35">
            <v>991225.85</v>
          </cell>
          <cell r="D35">
            <v>7713350.6200000001</v>
          </cell>
          <cell r="E35">
            <v>4235611.96</v>
          </cell>
          <cell r="F35">
            <v>4030497.14</v>
          </cell>
          <cell r="G35">
            <v>3477738.66</v>
          </cell>
        </row>
        <row r="36">
          <cell r="A36" t="str">
            <v>Dirección de Pesca</v>
          </cell>
          <cell r="B36">
            <v>3516291.15</v>
          </cell>
          <cell r="C36">
            <v>0</v>
          </cell>
          <cell r="D36">
            <v>3516291.15</v>
          </cell>
          <cell r="E36">
            <v>442906.68</v>
          </cell>
          <cell r="F36">
            <v>432307.41</v>
          </cell>
          <cell r="G36">
            <v>3073384.47</v>
          </cell>
        </row>
        <row r="37">
          <cell r="A37" t="str">
            <v>Dirección de Planeación</v>
          </cell>
          <cell r="B37">
            <v>1020207.42</v>
          </cell>
          <cell r="C37">
            <v>0</v>
          </cell>
          <cell r="D37">
            <v>1020207.42</v>
          </cell>
          <cell r="E37">
            <v>348906.55</v>
          </cell>
          <cell r="F37">
            <v>342904.4</v>
          </cell>
          <cell r="G37">
            <v>671300.87</v>
          </cell>
        </row>
        <row r="38">
          <cell r="A38" t="str">
            <v>Dirección de Protección Civil y Bomberos</v>
          </cell>
          <cell r="B38">
            <v>12416534.1</v>
          </cell>
          <cell r="C38">
            <v>776271.28</v>
          </cell>
          <cell r="D38">
            <v>13192805.380000001</v>
          </cell>
          <cell r="E38">
            <v>6100203.2999999998</v>
          </cell>
          <cell r="F38">
            <v>5998523.1900000004</v>
          </cell>
          <cell r="G38">
            <v>7092602.0800000001</v>
          </cell>
        </row>
        <row r="39">
          <cell r="A39" t="str">
            <v>Dirección de Proyectos Estratégicos</v>
          </cell>
          <cell r="B39">
            <v>750946.66</v>
          </cell>
          <cell r="C39">
            <v>0</v>
          </cell>
          <cell r="D39">
            <v>750946.66</v>
          </cell>
          <cell r="E39">
            <v>270012.79999999999</v>
          </cell>
          <cell r="F39">
            <v>264848.90999999997</v>
          </cell>
          <cell r="G39">
            <v>480933.86</v>
          </cell>
        </row>
        <row r="40">
          <cell r="A40" t="str">
            <v>Dirección de Recursos Humanos</v>
          </cell>
          <cell r="B40">
            <v>976596.58</v>
          </cell>
          <cell r="C40">
            <v>0</v>
          </cell>
          <cell r="D40">
            <v>976596.58</v>
          </cell>
          <cell r="E40">
            <v>408969.95</v>
          </cell>
          <cell r="F40">
            <v>390370.45</v>
          </cell>
          <cell r="G40">
            <v>567626.63</v>
          </cell>
        </row>
        <row r="41">
          <cell r="A41" t="str">
            <v>Dirección de Registro Civil</v>
          </cell>
          <cell r="B41">
            <v>4200369.62</v>
          </cell>
          <cell r="C41">
            <v>0</v>
          </cell>
          <cell r="D41">
            <v>4200369.62</v>
          </cell>
          <cell r="E41">
            <v>1934849</v>
          </cell>
          <cell r="F41">
            <v>1901781.87</v>
          </cell>
          <cell r="G41">
            <v>2265520.62</v>
          </cell>
        </row>
        <row r="42">
          <cell r="A42" t="str">
            <v>Dirección de Relaciones Públicas</v>
          </cell>
          <cell r="B42">
            <v>350321.68</v>
          </cell>
          <cell r="C42">
            <v>75000</v>
          </cell>
          <cell r="D42">
            <v>425321.68</v>
          </cell>
          <cell r="E42">
            <v>199299.08</v>
          </cell>
          <cell r="F42">
            <v>196405.2</v>
          </cell>
          <cell r="G42">
            <v>226022.6</v>
          </cell>
        </row>
        <row r="43">
          <cell r="A43" t="str">
            <v>Dirección de Salud Municipal</v>
          </cell>
          <cell r="B43">
            <v>8970921</v>
          </cell>
          <cell r="C43">
            <v>428130.74</v>
          </cell>
          <cell r="D43">
            <v>9399051.7400000002</v>
          </cell>
          <cell r="E43">
            <v>4422955.33</v>
          </cell>
          <cell r="F43">
            <v>4369448.51</v>
          </cell>
          <cell r="G43">
            <v>4976096.41</v>
          </cell>
        </row>
        <row r="44">
          <cell r="A44" t="str">
            <v>Dirección de Seguridad Pública y Transito Municipal</v>
          </cell>
          <cell r="B44">
            <v>97988445.5</v>
          </cell>
          <cell r="C44">
            <v>3432258.65</v>
          </cell>
          <cell r="D44">
            <v>101420704.15000001</v>
          </cell>
          <cell r="E44">
            <v>39781811.280000001</v>
          </cell>
          <cell r="F44">
            <v>38830023.509999998</v>
          </cell>
          <cell r="G44">
            <v>61638892.869999997</v>
          </cell>
        </row>
        <row r="45">
          <cell r="A45" t="str">
            <v>Dirección de Servicios Generales</v>
          </cell>
          <cell r="B45">
            <v>6589550.0199999996</v>
          </cell>
          <cell r="C45">
            <v>30000</v>
          </cell>
          <cell r="D45">
            <v>6619550.0199999996</v>
          </cell>
          <cell r="E45">
            <v>3558682.3</v>
          </cell>
          <cell r="F45">
            <v>3451153.38</v>
          </cell>
          <cell r="G45">
            <v>3060867.72</v>
          </cell>
        </row>
        <row r="46">
          <cell r="A46" t="str">
            <v>Dirección de Servicios Públicos</v>
          </cell>
          <cell r="B46">
            <v>116848998.73999999</v>
          </cell>
          <cell r="C46">
            <v>42124411.369999997</v>
          </cell>
          <cell r="D46">
            <v>158973410.11000001</v>
          </cell>
          <cell r="E46">
            <v>96430410.930000007</v>
          </cell>
          <cell r="F46">
            <v>94162998.569999993</v>
          </cell>
          <cell r="G46">
            <v>62542999.18</v>
          </cell>
        </row>
        <row r="47">
          <cell r="A47" t="str">
            <v>Dirección de Turismo</v>
          </cell>
          <cell r="B47">
            <v>7082327.0700000003</v>
          </cell>
          <cell r="C47">
            <v>9774</v>
          </cell>
          <cell r="D47">
            <v>7092101.0700000003</v>
          </cell>
          <cell r="E47">
            <v>2624491.92</v>
          </cell>
          <cell r="F47">
            <v>2465013.85</v>
          </cell>
          <cell r="G47">
            <v>4467609.1500000004</v>
          </cell>
        </row>
        <row r="48">
          <cell r="A48" t="str">
            <v>Dirección de Zona Federal Marítimo Terrestre</v>
          </cell>
          <cell r="B48">
            <v>1198979.8799999999</v>
          </cell>
          <cell r="C48">
            <v>689862</v>
          </cell>
          <cell r="D48">
            <v>1888841.88</v>
          </cell>
          <cell r="E48">
            <v>1193507.6100000001</v>
          </cell>
          <cell r="F48">
            <v>1179881.01</v>
          </cell>
          <cell r="G48">
            <v>695334.27</v>
          </cell>
        </row>
        <row r="49">
          <cell r="A49" t="str">
            <v>Dirección del Desarrollo Integral de la Familia</v>
          </cell>
          <cell r="B49">
            <v>46678152.630000003</v>
          </cell>
          <cell r="C49">
            <v>390730</v>
          </cell>
          <cell r="D49">
            <v>47068882.630000003</v>
          </cell>
          <cell r="E49">
            <v>18947533.109999999</v>
          </cell>
          <cell r="F49">
            <v>18556507</v>
          </cell>
          <cell r="G49">
            <v>28121349.52</v>
          </cell>
        </row>
        <row r="50">
          <cell r="A50" t="str">
            <v>Dirección Jurídica</v>
          </cell>
          <cell r="B50">
            <v>28910860.739999998</v>
          </cell>
          <cell r="C50">
            <v>-2378435.69</v>
          </cell>
          <cell r="D50">
            <v>26532425.050000001</v>
          </cell>
          <cell r="E50">
            <v>3045093.55</v>
          </cell>
          <cell r="F50">
            <v>3007183.72</v>
          </cell>
          <cell r="G50">
            <v>23487331.5</v>
          </cell>
        </row>
        <row r="51">
          <cell r="A51" t="str">
            <v>Direccion de Catastro</v>
          </cell>
          <cell r="B51">
            <v>11480813.83</v>
          </cell>
          <cell r="C51">
            <v>-1567775.05</v>
          </cell>
          <cell r="D51">
            <v>9913038.7799999993</v>
          </cell>
          <cell r="E51">
            <v>2879376.59</v>
          </cell>
          <cell r="F51">
            <v>2810354.69</v>
          </cell>
          <cell r="G51">
            <v>7033662.1900000004</v>
          </cell>
        </row>
        <row r="52">
          <cell r="A52" t="str">
            <v>Direccion de Enlace Interinstitucional</v>
          </cell>
          <cell r="B52">
            <v>13258031.42</v>
          </cell>
          <cell r="C52">
            <v>-11.6</v>
          </cell>
          <cell r="D52">
            <v>13258019.82</v>
          </cell>
          <cell r="E52">
            <v>6001526.4800000004</v>
          </cell>
          <cell r="F52">
            <v>5788026.75</v>
          </cell>
          <cell r="G52">
            <v>7256493.3399999999</v>
          </cell>
        </row>
        <row r="53">
          <cell r="A53" t="str">
            <v>Instancia Técnica de Evaluación al Desempeño</v>
          </cell>
          <cell r="B53">
            <v>768680.07</v>
          </cell>
          <cell r="C53">
            <v>0</v>
          </cell>
          <cell r="D53">
            <v>768680.07</v>
          </cell>
          <cell r="E53">
            <v>297706.37</v>
          </cell>
          <cell r="F53">
            <v>292559.81</v>
          </cell>
          <cell r="G53">
            <v>470973.7</v>
          </cell>
        </row>
        <row r="54">
          <cell r="A54" t="str">
            <v>Instituto Municipal de la Cultura</v>
          </cell>
          <cell r="B54">
            <v>4222666.51</v>
          </cell>
          <cell r="C54">
            <v>46466</v>
          </cell>
          <cell r="D54">
            <v>4269132.51</v>
          </cell>
          <cell r="E54">
            <v>1802652.95</v>
          </cell>
          <cell r="F54">
            <v>1738300.19</v>
          </cell>
          <cell r="G54">
            <v>2466479.56</v>
          </cell>
        </row>
        <row r="55">
          <cell r="A55" t="str">
            <v>Instituto Municipal de la Juventud</v>
          </cell>
          <cell r="B55">
            <v>1756114</v>
          </cell>
          <cell r="C55">
            <v>0</v>
          </cell>
          <cell r="D55">
            <v>1756114</v>
          </cell>
          <cell r="E55">
            <v>697455.85</v>
          </cell>
          <cell r="F55">
            <v>683130.35</v>
          </cell>
          <cell r="G55">
            <v>1058658.1499999999</v>
          </cell>
        </row>
        <row r="56">
          <cell r="A56" t="str">
            <v>Instituto Municipal de la Mujer</v>
          </cell>
          <cell r="B56">
            <v>2282082.36</v>
          </cell>
          <cell r="C56">
            <v>0</v>
          </cell>
          <cell r="D56">
            <v>2282082.36</v>
          </cell>
          <cell r="E56">
            <v>918812.71</v>
          </cell>
          <cell r="F56">
            <v>899454.62</v>
          </cell>
          <cell r="G56">
            <v>1363269.65</v>
          </cell>
        </row>
        <row r="57">
          <cell r="A57" t="str">
            <v>Instituto Municipal de Vivienda de Zihuatanejo</v>
          </cell>
          <cell r="B57">
            <v>1181412.04</v>
          </cell>
          <cell r="C57">
            <v>0</v>
          </cell>
          <cell r="D57">
            <v>1181412.04</v>
          </cell>
          <cell r="E57">
            <v>473414.23</v>
          </cell>
          <cell r="F57">
            <v>463253.12</v>
          </cell>
          <cell r="G57">
            <v>707997.81</v>
          </cell>
        </row>
        <row r="58">
          <cell r="A58" t="str">
            <v>Instituto Municipal del Deporte</v>
          </cell>
          <cell r="B58">
            <v>11686013.550000001</v>
          </cell>
          <cell r="C58">
            <v>176820.05</v>
          </cell>
          <cell r="D58">
            <v>11862833.6</v>
          </cell>
          <cell r="E58">
            <v>5702115.0300000003</v>
          </cell>
          <cell r="F58">
            <v>5444899.0999999996</v>
          </cell>
          <cell r="G58">
            <v>6160718.5700000003</v>
          </cell>
        </row>
        <row r="59">
          <cell r="A59" t="str">
            <v>Oficialía Mayor</v>
          </cell>
          <cell r="B59">
            <v>44992502.840000004</v>
          </cell>
          <cell r="C59">
            <v>-5725077.5700000003</v>
          </cell>
          <cell r="D59">
            <v>39267425.270000003</v>
          </cell>
          <cell r="E59">
            <v>6930434.75</v>
          </cell>
          <cell r="F59">
            <v>6669672.1500000004</v>
          </cell>
          <cell r="G59">
            <v>32336990.52</v>
          </cell>
        </row>
        <row r="60">
          <cell r="A60" t="str">
            <v>Presidencia Municipal</v>
          </cell>
          <cell r="B60">
            <v>13076071.74</v>
          </cell>
          <cell r="C60">
            <v>0</v>
          </cell>
          <cell r="D60">
            <v>13076071.74</v>
          </cell>
          <cell r="E60">
            <v>7772197.0499999998</v>
          </cell>
          <cell r="F60">
            <v>7638417.1100000003</v>
          </cell>
          <cell r="G60">
            <v>5303874.6900000004</v>
          </cell>
        </row>
        <row r="61">
          <cell r="A61" t="str">
            <v>Primera Sindicatura</v>
          </cell>
          <cell r="B61">
            <v>1144967.6399999999</v>
          </cell>
          <cell r="C61">
            <v>0</v>
          </cell>
          <cell r="D61">
            <v>1144967.6399999999</v>
          </cell>
          <cell r="E61">
            <v>430388.05</v>
          </cell>
          <cell r="F61">
            <v>421515.92</v>
          </cell>
          <cell r="G61">
            <v>714579.59</v>
          </cell>
        </row>
        <row r="62">
          <cell r="A62" t="str">
            <v>Regiduría de Cultura, Deporte y Juventud</v>
          </cell>
          <cell r="B62">
            <v>767467.88</v>
          </cell>
          <cell r="C62">
            <v>0</v>
          </cell>
          <cell r="D62">
            <v>767467.88</v>
          </cell>
          <cell r="E62">
            <v>341774.09</v>
          </cell>
          <cell r="F62">
            <v>337121.75</v>
          </cell>
          <cell r="G62">
            <v>425693.79</v>
          </cell>
        </row>
        <row r="63">
          <cell r="A63" t="str">
            <v>Regiduría de Desarrollo Económico</v>
          </cell>
          <cell r="B63">
            <v>767467.88</v>
          </cell>
          <cell r="C63">
            <v>0</v>
          </cell>
          <cell r="D63">
            <v>767467.88</v>
          </cell>
          <cell r="E63">
            <v>329328.36</v>
          </cell>
          <cell r="F63">
            <v>320260.02</v>
          </cell>
          <cell r="G63">
            <v>438139.52</v>
          </cell>
        </row>
        <row r="64">
          <cell r="A64" t="str">
            <v>Regiduría de Desarrollo Rural y Turismo</v>
          </cell>
          <cell r="B64">
            <v>767467.88</v>
          </cell>
          <cell r="C64">
            <v>0</v>
          </cell>
          <cell r="D64">
            <v>767467.88</v>
          </cell>
          <cell r="E64">
            <v>272883.95</v>
          </cell>
          <cell r="F64">
            <v>266836.31</v>
          </cell>
          <cell r="G64">
            <v>494583.93</v>
          </cell>
        </row>
        <row r="65">
          <cell r="A65" t="str">
            <v>Regiduría de Desarrollo Social</v>
          </cell>
          <cell r="B65">
            <v>888390.14</v>
          </cell>
          <cell r="C65">
            <v>0</v>
          </cell>
          <cell r="D65">
            <v>888390.14</v>
          </cell>
          <cell r="E65">
            <v>347650.39</v>
          </cell>
          <cell r="F65">
            <v>342225.22</v>
          </cell>
          <cell r="G65">
            <v>540739.75</v>
          </cell>
        </row>
        <row r="66">
          <cell r="A66" t="str">
            <v>Regiduría de Desarrollo Urbano, Seguridad Ciudadana, Vialidad y Tránsito</v>
          </cell>
          <cell r="B66">
            <v>767467.88</v>
          </cell>
          <cell r="C66">
            <v>0</v>
          </cell>
          <cell r="D66">
            <v>767467.88</v>
          </cell>
          <cell r="E66">
            <v>295867.05</v>
          </cell>
          <cell r="F66">
            <v>290889.59000000003</v>
          </cell>
          <cell r="G66">
            <v>471600.83</v>
          </cell>
        </row>
        <row r="67">
          <cell r="A67" t="str">
            <v>Regiduría de Ecología y Pesca</v>
          </cell>
          <cell r="B67">
            <v>767467.88</v>
          </cell>
          <cell r="C67">
            <v>0</v>
          </cell>
          <cell r="D67">
            <v>767467.88</v>
          </cell>
          <cell r="E67">
            <v>311070.86</v>
          </cell>
          <cell r="F67">
            <v>306428.76</v>
          </cell>
          <cell r="G67">
            <v>456397.02</v>
          </cell>
        </row>
        <row r="68">
          <cell r="A68" t="str">
            <v>Regiduría de Educación y Participación de la Mujer</v>
          </cell>
          <cell r="B68">
            <v>767467.88</v>
          </cell>
          <cell r="C68">
            <v>0</v>
          </cell>
          <cell r="D68">
            <v>767467.88</v>
          </cell>
          <cell r="E68">
            <v>293482.51</v>
          </cell>
          <cell r="F68">
            <v>288804.52</v>
          </cell>
          <cell r="G68">
            <v>473985.37</v>
          </cell>
        </row>
        <row r="69">
          <cell r="A69" t="str">
            <v>Regiduría de Espectáculos Públicos, Comercio y Abasto Popular</v>
          </cell>
          <cell r="B69">
            <v>767467.88</v>
          </cell>
          <cell r="C69">
            <v>0</v>
          </cell>
          <cell r="D69">
            <v>767467.88</v>
          </cell>
          <cell r="E69">
            <v>257454.2</v>
          </cell>
          <cell r="F69">
            <v>243486.8</v>
          </cell>
          <cell r="G69">
            <v>510013.68</v>
          </cell>
        </row>
        <row r="70">
          <cell r="A70" t="str">
            <v>Regiduría de Hacienda</v>
          </cell>
          <cell r="B70">
            <v>773702.07</v>
          </cell>
          <cell r="C70">
            <v>0</v>
          </cell>
          <cell r="D70">
            <v>773702.07</v>
          </cell>
          <cell r="E70">
            <v>265347.15000000002</v>
          </cell>
          <cell r="F70">
            <v>258538.32</v>
          </cell>
          <cell r="G70">
            <v>508354.92</v>
          </cell>
        </row>
        <row r="71">
          <cell r="A71" t="str">
            <v>Regiduría de Obras Públicas</v>
          </cell>
          <cell r="B71">
            <v>909152.95</v>
          </cell>
          <cell r="C71">
            <v>0</v>
          </cell>
          <cell r="D71">
            <v>909152.95</v>
          </cell>
          <cell r="E71">
            <v>351794.71</v>
          </cell>
          <cell r="F71">
            <v>344462.08000000002</v>
          </cell>
          <cell r="G71">
            <v>557358.24</v>
          </cell>
        </row>
        <row r="72">
          <cell r="A72" t="str">
            <v>Regiduría de Salud</v>
          </cell>
          <cell r="B72">
            <v>767467.88</v>
          </cell>
          <cell r="C72">
            <v>20000</v>
          </cell>
          <cell r="D72">
            <v>787467.88</v>
          </cell>
          <cell r="E72">
            <v>266531.51</v>
          </cell>
          <cell r="F72">
            <v>262484.92</v>
          </cell>
          <cell r="G72">
            <v>520936.37</v>
          </cell>
        </row>
        <row r="73">
          <cell r="A73" t="str">
            <v>Regiduría de Servicios Públicos y Asentamientos Humanos</v>
          </cell>
          <cell r="B73">
            <v>671541.69</v>
          </cell>
          <cell r="C73">
            <v>0</v>
          </cell>
          <cell r="D73">
            <v>671541.69</v>
          </cell>
          <cell r="E73">
            <v>225052.27</v>
          </cell>
          <cell r="F73">
            <v>220739.72</v>
          </cell>
          <cell r="G73">
            <v>446489.42</v>
          </cell>
        </row>
        <row r="74">
          <cell r="A74" t="str">
            <v>Regidurías</v>
          </cell>
          <cell r="B74">
            <v>580466.25</v>
          </cell>
          <cell r="C74">
            <v>0</v>
          </cell>
          <cell r="D74">
            <v>580466.25</v>
          </cell>
          <cell r="E74">
            <v>231645.51</v>
          </cell>
          <cell r="F74">
            <v>228871.64</v>
          </cell>
          <cell r="G74">
            <v>348820.74</v>
          </cell>
        </row>
        <row r="75">
          <cell r="A75" t="str">
            <v>Secretaria del Ayuntamiento</v>
          </cell>
          <cell r="B75">
            <v>2258502.94</v>
          </cell>
          <cell r="C75">
            <v>94936.23</v>
          </cell>
          <cell r="D75">
            <v>2353439.17</v>
          </cell>
          <cell r="E75">
            <v>1141862.42</v>
          </cell>
          <cell r="F75">
            <v>1110832.8400000001</v>
          </cell>
          <cell r="G75">
            <v>1211576.75</v>
          </cell>
        </row>
        <row r="76">
          <cell r="A76" t="str">
            <v>Segunda Sindicatura</v>
          </cell>
          <cell r="B76">
            <v>867467.88</v>
          </cell>
          <cell r="C76">
            <v>0</v>
          </cell>
          <cell r="D76">
            <v>867467.88</v>
          </cell>
          <cell r="E76">
            <v>273290.77</v>
          </cell>
          <cell r="F76">
            <v>268688.33</v>
          </cell>
          <cell r="G76">
            <v>594177.11</v>
          </cell>
        </row>
        <row r="77">
          <cell r="A77" t="str">
            <v>Servicios Comunitarios</v>
          </cell>
          <cell r="B77">
            <v>441600</v>
          </cell>
          <cell r="C77">
            <v>0</v>
          </cell>
          <cell r="D77">
            <v>441600</v>
          </cell>
          <cell r="E77">
            <v>234800</v>
          </cell>
          <cell r="F77">
            <v>234800</v>
          </cell>
          <cell r="G77">
            <v>206800</v>
          </cell>
        </row>
        <row r="78">
          <cell r="A78" t="str">
            <v>Sindicato</v>
          </cell>
          <cell r="B78">
            <v>689773.75</v>
          </cell>
          <cell r="C78">
            <v>0</v>
          </cell>
          <cell r="D78">
            <v>689773.75</v>
          </cell>
          <cell r="E78">
            <v>317670.92</v>
          </cell>
          <cell r="F78">
            <v>310898.21999999997</v>
          </cell>
          <cell r="G78">
            <v>372102.83</v>
          </cell>
        </row>
        <row r="79">
          <cell r="A79" t="str">
            <v>Tecnologías de la Información</v>
          </cell>
          <cell r="B79">
            <v>1404940.48</v>
          </cell>
          <cell r="C79">
            <v>0</v>
          </cell>
          <cell r="D79">
            <v>1404940.48</v>
          </cell>
          <cell r="E79">
            <v>608933.74</v>
          </cell>
          <cell r="F79">
            <v>585701.18000000005</v>
          </cell>
          <cell r="G79">
            <v>796006.74</v>
          </cell>
        </row>
        <row r="80">
          <cell r="A80" t="str">
            <v>Tesoreria Municipal</v>
          </cell>
          <cell r="B80">
            <v>18186194.649999999</v>
          </cell>
          <cell r="C80">
            <v>464569.1</v>
          </cell>
          <cell r="D80">
            <v>18650763.75</v>
          </cell>
          <cell r="E80">
            <v>11103206.92</v>
          </cell>
          <cell r="F80">
            <v>10716479.960000001</v>
          </cell>
          <cell r="G80">
            <v>7547556.8300000001</v>
          </cell>
        </row>
        <row r="81">
          <cell r="A81" t="str">
            <v>Unidad de Transparencia y Acceso a la Información</v>
          </cell>
          <cell r="B81">
            <v>779737.95</v>
          </cell>
          <cell r="C81">
            <v>0</v>
          </cell>
          <cell r="D81">
            <v>779737.95</v>
          </cell>
          <cell r="E81">
            <v>186624.43</v>
          </cell>
          <cell r="F81">
            <v>180507.08</v>
          </cell>
          <cell r="G81">
            <v>593113.52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showGridLines="0" tabSelected="1" workbookViewId="0"/>
  </sheetViews>
  <sheetFormatPr baseColWidth="10" defaultRowHeight="9"/>
  <cols>
    <col min="1" max="1" width="13" style="1" customWidth="1"/>
    <col min="2" max="2" width="42.42578125" style="1" customWidth="1"/>
    <col min="3" max="8" width="16.7109375" style="1" customWidth="1"/>
    <col min="9" max="16384" width="11.42578125" style="1"/>
  </cols>
  <sheetData>
    <row r="1" spans="1:8">
      <c r="A1" s="2"/>
    </row>
    <row r="2" spans="1:8" ht="14.25">
      <c r="A2" s="16" t="s">
        <v>0</v>
      </c>
      <c r="B2" s="17"/>
      <c r="C2" s="17"/>
      <c r="D2" s="17"/>
      <c r="E2" s="17"/>
      <c r="F2" s="17"/>
      <c r="G2" s="17"/>
      <c r="H2" s="17"/>
    </row>
    <row r="3" spans="1:8" ht="14.25">
      <c r="A3" s="16" t="s">
        <v>163</v>
      </c>
      <c r="B3" s="17"/>
      <c r="C3" s="17"/>
      <c r="D3" s="17"/>
      <c r="E3" s="17"/>
      <c r="F3" s="17"/>
      <c r="G3" s="17"/>
      <c r="H3" s="17"/>
    </row>
    <row r="4" spans="1:8" ht="14.25">
      <c r="A4" s="16" t="s">
        <v>1</v>
      </c>
      <c r="B4" s="17"/>
      <c r="C4" s="17"/>
      <c r="D4" s="17"/>
      <c r="E4" s="17"/>
      <c r="F4" s="17"/>
      <c r="G4" s="17"/>
      <c r="H4" s="17"/>
    </row>
    <row r="5" spans="1:8" ht="14.25">
      <c r="A5" s="16" t="s">
        <v>164</v>
      </c>
      <c r="B5" s="17"/>
      <c r="C5" s="17"/>
      <c r="D5" s="17"/>
      <c r="E5" s="17"/>
      <c r="F5" s="17"/>
      <c r="G5" s="17"/>
      <c r="H5" s="17"/>
    </row>
    <row r="6" spans="1:8">
      <c r="A6" s="2"/>
    </row>
    <row r="7" spans="1:8">
      <c r="A7" s="2"/>
    </row>
    <row r="8" spans="1:8">
      <c r="A8" s="2" t="s">
        <v>165</v>
      </c>
    </row>
    <row r="9" spans="1:8" ht="25.5">
      <c r="A9" s="14" t="s">
        <v>22</v>
      </c>
      <c r="B9" s="14" t="s">
        <v>2</v>
      </c>
      <c r="C9" s="14" t="s">
        <v>3</v>
      </c>
      <c r="D9" s="14" t="s">
        <v>4</v>
      </c>
      <c r="E9" s="14" t="s">
        <v>5</v>
      </c>
      <c r="F9" s="14" t="s">
        <v>6</v>
      </c>
      <c r="G9" s="14" t="s">
        <v>7</v>
      </c>
      <c r="H9" s="14" t="s">
        <v>8</v>
      </c>
    </row>
    <row r="10" spans="1:8" ht="12.75">
      <c r="A10" s="4">
        <v>1</v>
      </c>
      <c r="B10" s="4" t="s">
        <v>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</row>
    <row r="11" spans="1:8" ht="12.75">
      <c r="A11" s="4">
        <v>2</v>
      </c>
      <c r="B11" s="4" t="s">
        <v>10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</row>
    <row r="12" spans="1:8" ht="12.75">
      <c r="A12" s="4">
        <v>3</v>
      </c>
      <c r="B12" s="4" t="s">
        <v>11</v>
      </c>
      <c r="C12" s="6">
        <f>C13</f>
        <v>932766505.00000024</v>
      </c>
      <c r="D12" s="6">
        <f t="shared" ref="D12:H15" si="0">D13</f>
        <v>47440296.769999996</v>
      </c>
      <c r="E12" s="6">
        <f t="shared" si="0"/>
        <v>980206801.7700001</v>
      </c>
      <c r="F12" s="6">
        <f t="shared" si="0"/>
        <v>508887301.69999999</v>
      </c>
      <c r="G12" s="6">
        <f t="shared" si="0"/>
        <v>430287448.85000002</v>
      </c>
      <c r="H12" s="6">
        <f t="shared" si="0"/>
        <v>471319500.06999987</v>
      </c>
    </row>
    <row r="13" spans="1:8" ht="12.75">
      <c r="A13" s="7" t="s">
        <v>12</v>
      </c>
      <c r="B13" s="7" t="s">
        <v>13</v>
      </c>
      <c r="C13" s="6">
        <f>C14</f>
        <v>932766505.00000024</v>
      </c>
      <c r="D13" s="6">
        <f t="shared" si="0"/>
        <v>47440296.769999996</v>
      </c>
      <c r="E13" s="6">
        <f t="shared" si="0"/>
        <v>980206801.7700001</v>
      </c>
      <c r="F13" s="6">
        <f t="shared" si="0"/>
        <v>508887301.69999999</v>
      </c>
      <c r="G13" s="6">
        <f t="shared" si="0"/>
        <v>430287448.85000002</v>
      </c>
      <c r="H13" s="6">
        <f t="shared" si="0"/>
        <v>471319500.06999987</v>
      </c>
    </row>
    <row r="14" spans="1:8" ht="12.75">
      <c r="A14" s="7" t="s">
        <v>14</v>
      </c>
      <c r="B14" s="7" t="s">
        <v>15</v>
      </c>
      <c r="C14" s="6">
        <f>C15</f>
        <v>932766505.00000024</v>
      </c>
      <c r="D14" s="6">
        <f t="shared" si="0"/>
        <v>47440296.769999996</v>
      </c>
      <c r="E14" s="6">
        <f t="shared" si="0"/>
        <v>980206801.7700001</v>
      </c>
      <c r="F14" s="6">
        <f t="shared" si="0"/>
        <v>508887301.69999999</v>
      </c>
      <c r="G14" s="6">
        <f t="shared" si="0"/>
        <v>430287448.85000002</v>
      </c>
      <c r="H14" s="6">
        <f t="shared" si="0"/>
        <v>471319500.06999987</v>
      </c>
    </row>
    <row r="15" spans="1:8" ht="12.75">
      <c r="A15" s="7" t="s">
        <v>16</v>
      </c>
      <c r="B15" s="7" t="s">
        <v>17</v>
      </c>
      <c r="C15" s="6">
        <f>C16</f>
        <v>932766505.00000024</v>
      </c>
      <c r="D15" s="6">
        <f t="shared" si="0"/>
        <v>47440296.769999996</v>
      </c>
      <c r="E15" s="6">
        <f t="shared" si="0"/>
        <v>980206801.7700001</v>
      </c>
      <c r="F15" s="6">
        <f t="shared" si="0"/>
        <v>508887301.69999999</v>
      </c>
      <c r="G15" s="6">
        <f t="shared" si="0"/>
        <v>430287448.85000002</v>
      </c>
      <c r="H15" s="6">
        <f t="shared" si="0"/>
        <v>471319500.06999987</v>
      </c>
    </row>
    <row r="16" spans="1:8" ht="12.75">
      <c r="A16" s="7" t="s">
        <v>18</v>
      </c>
      <c r="B16" s="7" t="s">
        <v>19</v>
      </c>
      <c r="C16" s="6">
        <f>SUM(C17:C86)</f>
        <v>932766505.00000024</v>
      </c>
      <c r="D16" s="6">
        <f t="shared" ref="D16:H16" si="1">SUM(D17:D86)</f>
        <v>47440296.769999996</v>
      </c>
      <c r="E16" s="6">
        <f t="shared" si="1"/>
        <v>980206801.7700001</v>
      </c>
      <c r="F16" s="6">
        <f t="shared" si="1"/>
        <v>508887301.69999999</v>
      </c>
      <c r="G16" s="6">
        <f t="shared" si="1"/>
        <v>430287448.85000002</v>
      </c>
      <c r="H16" s="6">
        <f t="shared" si="1"/>
        <v>471319500.06999987</v>
      </c>
    </row>
    <row r="17" spans="1:8" ht="12.75">
      <c r="A17" s="7" t="s">
        <v>93</v>
      </c>
      <c r="B17" s="8" t="s">
        <v>23</v>
      </c>
      <c r="C17" s="9">
        <f>INDEX('[1]ReporteExcel 29668705d0f408b'!$A$12:$G$81,MATCH(B17,'[1]ReporteExcel 29668705d0f408b'!$A$12:$A$81,0),2)</f>
        <v>8750397.6699999999</v>
      </c>
      <c r="D17" s="9">
        <f>INDEX('[1]ReporteExcel 29668705d0f408b'!$A$12:$G$81,MATCH(B17,'[1]ReporteExcel 29668705d0f408b'!$A$12:$A$81,0),3)</f>
        <v>0</v>
      </c>
      <c r="E17" s="9">
        <f>INDEX('[1]ReporteExcel 29668705d0f408b'!$A$12:$G$81,MATCH(B17,'[1]ReporteExcel 29668705d0f408b'!$A$12:$A$81,0),4)</f>
        <v>8750397.6699999999</v>
      </c>
      <c r="F17" s="9">
        <f>INDEX('[1]ReporteExcel 29668705d0f408b'!$A$12:$G$81,MATCH(B17,'[1]ReporteExcel 29668705d0f408b'!$A$12:$A$81,0),5)</f>
        <v>3876309.94</v>
      </c>
      <c r="G17" s="9">
        <f>INDEX('[1]ReporteExcel 29668705d0f408b'!$A$12:$G$81,MATCH(B17,'[1]ReporteExcel 29668705d0f408b'!$A$12:$A$81,0),6)</f>
        <v>3720536.51</v>
      </c>
      <c r="H17" s="9">
        <f>INDEX('[1]ReporteExcel 29668705d0f408b'!$A$12:$G$81,MATCH(B17,'[1]ReporteExcel 29668705d0f408b'!$A$12:$A$81,0),7)</f>
        <v>4874087.7300000004</v>
      </c>
    </row>
    <row r="18" spans="1:8" ht="12.75">
      <c r="A18" s="7" t="s">
        <v>94</v>
      </c>
      <c r="B18" s="8" t="s">
        <v>24</v>
      </c>
      <c r="C18" s="9">
        <f>INDEX('[1]ReporteExcel 29668705d0f408b'!$A$12:$G$81,MATCH(B18,'[1]ReporteExcel 29668705d0f408b'!$A$12:$A$81,0),2)</f>
        <v>406786.33</v>
      </c>
      <c r="D18" s="9">
        <f>INDEX('[1]ReporteExcel 29668705d0f408b'!$A$12:$G$81,MATCH(B18,'[1]ReporteExcel 29668705d0f408b'!$A$12:$A$81,0),3)</f>
        <v>0</v>
      </c>
      <c r="E18" s="9">
        <f>INDEX('[1]ReporteExcel 29668705d0f408b'!$A$12:$G$81,MATCH(B18,'[1]ReporteExcel 29668705d0f408b'!$A$12:$A$81,0),4)</f>
        <v>406786.33</v>
      </c>
      <c r="F18" s="9">
        <f>INDEX('[1]ReporteExcel 29668705d0f408b'!$A$12:$G$81,MATCH(B18,'[1]ReporteExcel 29668705d0f408b'!$A$12:$A$81,0),5)</f>
        <v>149306.28</v>
      </c>
      <c r="G18" s="9">
        <f>INDEX('[1]ReporteExcel 29668705d0f408b'!$A$12:$G$81,MATCH(B18,'[1]ReporteExcel 29668705d0f408b'!$A$12:$A$81,0),6)</f>
        <v>145398.9</v>
      </c>
      <c r="H18" s="9">
        <f>INDEX('[1]ReporteExcel 29668705d0f408b'!$A$12:$G$81,MATCH(B18,'[1]ReporteExcel 29668705d0f408b'!$A$12:$A$81,0),7)</f>
        <v>257480.05</v>
      </c>
    </row>
    <row r="19" spans="1:8" ht="12.75">
      <c r="A19" s="7" t="s">
        <v>95</v>
      </c>
      <c r="B19" s="8" t="s">
        <v>25</v>
      </c>
      <c r="C19" s="9">
        <f>INDEX('[1]ReporteExcel 29668705d0f408b'!$A$12:$G$81,MATCH(B19,'[1]ReporteExcel 29668705d0f408b'!$A$12:$A$81,0),2)</f>
        <v>1014446.1</v>
      </c>
      <c r="D19" s="9">
        <f>INDEX('[1]ReporteExcel 29668705d0f408b'!$A$12:$G$81,MATCH(B19,'[1]ReporteExcel 29668705d0f408b'!$A$12:$A$81,0),3)</f>
        <v>0</v>
      </c>
      <c r="E19" s="9">
        <f>INDEX('[1]ReporteExcel 29668705d0f408b'!$A$12:$G$81,MATCH(B19,'[1]ReporteExcel 29668705d0f408b'!$A$12:$A$81,0),4)</f>
        <v>1014446.1</v>
      </c>
      <c r="F19" s="9">
        <f>INDEX('[1]ReporteExcel 29668705d0f408b'!$A$12:$G$81,MATCH(B19,'[1]ReporteExcel 29668705d0f408b'!$A$12:$A$81,0),5)</f>
        <v>122488.18</v>
      </c>
      <c r="G19" s="9">
        <f>INDEX('[1]ReporteExcel 29668705d0f408b'!$A$12:$G$81,MATCH(B19,'[1]ReporteExcel 29668705d0f408b'!$A$12:$A$81,0),6)</f>
        <v>92404.98</v>
      </c>
      <c r="H19" s="9">
        <f>INDEX('[1]ReporteExcel 29668705d0f408b'!$A$12:$G$81,MATCH(B19,'[1]ReporteExcel 29668705d0f408b'!$A$12:$A$81,0),7)</f>
        <v>891957.92</v>
      </c>
    </row>
    <row r="20" spans="1:8" ht="12.75">
      <c r="A20" s="7" t="s">
        <v>96</v>
      </c>
      <c r="B20" s="8" t="s">
        <v>26</v>
      </c>
      <c r="C20" s="9">
        <f>INDEX('[1]ReporteExcel 29668705d0f408b'!$A$12:$G$81,MATCH(B20,'[1]ReporteExcel 29668705d0f408b'!$A$12:$A$81,0),2)</f>
        <v>1222488.8500000001</v>
      </c>
      <c r="D20" s="9">
        <f>INDEX('[1]ReporteExcel 29668705d0f408b'!$A$12:$G$81,MATCH(B20,'[1]ReporteExcel 29668705d0f408b'!$A$12:$A$81,0),3)</f>
        <v>0</v>
      </c>
      <c r="E20" s="9">
        <f>INDEX('[1]ReporteExcel 29668705d0f408b'!$A$12:$G$81,MATCH(B20,'[1]ReporteExcel 29668705d0f408b'!$A$12:$A$81,0),4)</f>
        <v>1222488.8500000001</v>
      </c>
      <c r="F20" s="9">
        <f>INDEX('[1]ReporteExcel 29668705d0f408b'!$A$12:$G$81,MATCH(B20,'[1]ReporteExcel 29668705d0f408b'!$A$12:$A$81,0),5)</f>
        <v>421679</v>
      </c>
      <c r="G20" s="9">
        <f>INDEX('[1]ReporteExcel 29668705d0f408b'!$A$12:$G$81,MATCH(B20,'[1]ReporteExcel 29668705d0f408b'!$A$12:$A$81,0),6)</f>
        <v>408403.21</v>
      </c>
      <c r="H20" s="9">
        <f>INDEX('[1]ReporteExcel 29668705d0f408b'!$A$12:$G$81,MATCH(B20,'[1]ReporteExcel 29668705d0f408b'!$A$12:$A$81,0),7)</f>
        <v>800809.85</v>
      </c>
    </row>
    <row r="21" spans="1:8" ht="38.25">
      <c r="A21" s="7" t="s">
        <v>97</v>
      </c>
      <c r="B21" s="8" t="s">
        <v>27</v>
      </c>
      <c r="C21" s="9">
        <f>INDEX('[1]ReporteExcel 29668705d0f408b'!$A$12:$G$81,MATCH(B21,'[1]ReporteExcel 29668705d0f408b'!$A$12:$A$81,0),2)</f>
        <v>6127191.3200000003</v>
      </c>
      <c r="D21" s="9">
        <f>INDEX('[1]ReporteExcel 29668705d0f408b'!$A$12:$G$81,MATCH(B21,'[1]ReporteExcel 29668705d0f408b'!$A$12:$A$81,0),3)</f>
        <v>8786.8799999999992</v>
      </c>
      <c r="E21" s="9">
        <f>INDEX('[1]ReporteExcel 29668705d0f408b'!$A$12:$G$81,MATCH(B21,'[1]ReporteExcel 29668705d0f408b'!$A$12:$A$81,0),4)</f>
        <v>6135978.2000000002</v>
      </c>
      <c r="F21" s="9">
        <f>INDEX('[1]ReporteExcel 29668705d0f408b'!$A$12:$G$81,MATCH(B21,'[1]ReporteExcel 29668705d0f408b'!$A$12:$A$81,0),5)</f>
        <v>2622506.09</v>
      </c>
      <c r="G21" s="9">
        <f>INDEX('[1]ReporteExcel 29668705d0f408b'!$A$12:$G$81,MATCH(B21,'[1]ReporteExcel 29668705d0f408b'!$A$12:$A$81,0),6)</f>
        <v>2577140.4900000002</v>
      </c>
      <c r="H21" s="9">
        <f>INDEX('[1]ReporteExcel 29668705d0f408b'!$A$12:$G$81,MATCH(B21,'[1]ReporteExcel 29668705d0f408b'!$A$12:$A$81,0),7)</f>
        <v>3513472.11</v>
      </c>
    </row>
    <row r="22" spans="1:8" ht="12.75">
      <c r="A22" s="7" t="s">
        <v>98</v>
      </c>
      <c r="B22" s="8" t="s">
        <v>28</v>
      </c>
      <c r="C22" s="9">
        <f>INDEX('[1]ReporteExcel 29668705d0f408b'!$A$12:$G$81,MATCH(B22,'[1]ReporteExcel 29668705d0f408b'!$A$12:$A$81,0),2)</f>
        <v>2569745.09</v>
      </c>
      <c r="D22" s="9">
        <f>INDEX('[1]ReporteExcel 29668705d0f408b'!$A$12:$G$81,MATCH(B22,'[1]ReporteExcel 29668705d0f408b'!$A$12:$A$81,0),3)</f>
        <v>912887.62</v>
      </c>
      <c r="E22" s="9">
        <f>INDEX('[1]ReporteExcel 29668705d0f408b'!$A$12:$G$81,MATCH(B22,'[1]ReporteExcel 29668705d0f408b'!$A$12:$A$81,0),4)</f>
        <v>3482632.71</v>
      </c>
      <c r="F22" s="9">
        <f>INDEX('[1]ReporteExcel 29668705d0f408b'!$A$12:$G$81,MATCH(B22,'[1]ReporteExcel 29668705d0f408b'!$A$12:$A$81,0),5)</f>
        <v>2419778.36</v>
      </c>
      <c r="G22" s="9">
        <f>INDEX('[1]ReporteExcel 29668705d0f408b'!$A$12:$G$81,MATCH(B22,'[1]ReporteExcel 29668705d0f408b'!$A$12:$A$81,0),6)</f>
        <v>1668938.67</v>
      </c>
      <c r="H22" s="9">
        <f>INDEX('[1]ReporteExcel 29668705d0f408b'!$A$12:$G$81,MATCH(B22,'[1]ReporteExcel 29668705d0f408b'!$A$12:$A$81,0),7)</f>
        <v>1062854.3500000001</v>
      </c>
    </row>
    <row r="23" spans="1:8" ht="12.75">
      <c r="A23" s="7" t="s">
        <v>99</v>
      </c>
      <c r="B23" s="8" t="s">
        <v>29</v>
      </c>
      <c r="C23" s="9">
        <f>INDEX('[1]ReporteExcel 29668705d0f408b'!$A$12:$G$81,MATCH(B23,'[1]ReporteExcel 29668705d0f408b'!$A$12:$A$81,0),2)</f>
        <v>1287285.8400000001</v>
      </c>
      <c r="D23" s="9">
        <f>INDEX('[1]ReporteExcel 29668705d0f408b'!$A$12:$G$81,MATCH(B23,'[1]ReporteExcel 29668705d0f408b'!$A$12:$A$81,0),3)</f>
        <v>13750</v>
      </c>
      <c r="E23" s="9">
        <f>INDEX('[1]ReporteExcel 29668705d0f408b'!$A$12:$G$81,MATCH(B23,'[1]ReporteExcel 29668705d0f408b'!$A$12:$A$81,0),4)</f>
        <v>1301035.8400000001</v>
      </c>
      <c r="F23" s="9">
        <f>INDEX('[1]ReporteExcel 29668705d0f408b'!$A$12:$G$81,MATCH(B23,'[1]ReporteExcel 29668705d0f408b'!$A$12:$A$81,0),5)</f>
        <v>440499.05</v>
      </c>
      <c r="G23" s="9">
        <f>INDEX('[1]ReporteExcel 29668705d0f408b'!$A$12:$G$81,MATCH(B23,'[1]ReporteExcel 29668705d0f408b'!$A$12:$A$81,0),6)</f>
        <v>426522.44</v>
      </c>
      <c r="H23" s="9">
        <f>INDEX('[1]ReporteExcel 29668705d0f408b'!$A$12:$G$81,MATCH(B23,'[1]ReporteExcel 29668705d0f408b'!$A$12:$A$81,0),7)</f>
        <v>860536.79</v>
      </c>
    </row>
    <row r="24" spans="1:8" ht="12.75">
      <c r="A24" s="7" t="s">
        <v>100</v>
      </c>
      <c r="B24" s="8" t="s">
        <v>30</v>
      </c>
      <c r="C24" s="9">
        <f>INDEX('[1]ReporteExcel 29668705d0f408b'!$A$12:$G$81,MATCH(B24,'[1]ReporteExcel 29668705d0f408b'!$A$12:$A$81,0),2)</f>
        <v>11480813.83</v>
      </c>
      <c r="D24" s="9">
        <f>INDEX('[1]ReporteExcel 29668705d0f408b'!$A$12:$G$81,MATCH(B24,'[1]ReporteExcel 29668705d0f408b'!$A$12:$A$81,0),3)</f>
        <v>-1567775.05</v>
      </c>
      <c r="E24" s="9">
        <f>INDEX('[1]ReporteExcel 29668705d0f408b'!$A$12:$G$81,MATCH(B24,'[1]ReporteExcel 29668705d0f408b'!$A$12:$A$81,0),4)</f>
        <v>9913038.7799999993</v>
      </c>
      <c r="F24" s="9">
        <f>INDEX('[1]ReporteExcel 29668705d0f408b'!$A$12:$G$81,MATCH(B24,'[1]ReporteExcel 29668705d0f408b'!$A$12:$A$81,0),5)</f>
        <v>2879376.59</v>
      </c>
      <c r="G24" s="9">
        <f>INDEX('[1]ReporteExcel 29668705d0f408b'!$A$12:$G$81,MATCH(B24,'[1]ReporteExcel 29668705d0f408b'!$A$12:$A$81,0),6)</f>
        <v>2810354.69</v>
      </c>
      <c r="H24" s="9">
        <f>INDEX('[1]ReporteExcel 29668705d0f408b'!$A$12:$G$81,MATCH(B24,'[1]ReporteExcel 29668705d0f408b'!$A$12:$A$81,0),7)</f>
        <v>7033662.1900000004</v>
      </c>
    </row>
    <row r="25" spans="1:8" ht="12.75">
      <c r="A25" s="7" t="s">
        <v>101</v>
      </c>
      <c r="B25" s="8" t="s">
        <v>31</v>
      </c>
      <c r="C25" s="9">
        <f>INDEX('[1]ReporteExcel 29668705d0f408b'!$A$12:$G$81,MATCH(B25,'[1]ReporteExcel 29668705d0f408b'!$A$12:$A$81,0),2)</f>
        <v>11737210.85</v>
      </c>
      <c r="D25" s="9">
        <f>INDEX('[1]ReporteExcel 29668705d0f408b'!$A$12:$G$81,MATCH(B25,'[1]ReporteExcel 29668705d0f408b'!$A$12:$A$81,0),3)</f>
        <v>20000</v>
      </c>
      <c r="E25" s="9">
        <f>INDEX('[1]ReporteExcel 29668705d0f408b'!$A$12:$G$81,MATCH(B25,'[1]ReporteExcel 29668705d0f408b'!$A$12:$A$81,0),4)</f>
        <v>11757210.85</v>
      </c>
      <c r="F25" s="9">
        <f>INDEX('[1]ReporteExcel 29668705d0f408b'!$A$12:$G$81,MATCH(B25,'[1]ReporteExcel 29668705d0f408b'!$A$12:$A$81,0),5)</f>
        <v>5611300.1200000001</v>
      </c>
      <c r="G25" s="9">
        <f>INDEX('[1]ReporteExcel 29668705d0f408b'!$A$12:$G$81,MATCH(B25,'[1]ReporteExcel 29668705d0f408b'!$A$12:$A$81,0),6)</f>
        <v>5180024.34</v>
      </c>
      <c r="H25" s="9">
        <f>INDEX('[1]ReporteExcel 29668705d0f408b'!$A$12:$G$81,MATCH(B25,'[1]ReporteExcel 29668705d0f408b'!$A$12:$A$81,0),7)</f>
        <v>6145910.7300000004</v>
      </c>
    </row>
    <row r="26" spans="1:8" ht="12.75">
      <c r="A26" s="7" t="s">
        <v>102</v>
      </c>
      <c r="B26" s="8" t="s">
        <v>32</v>
      </c>
      <c r="C26" s="9">
        <f>INDEX('[1]ReporteExcel 29668705d0f408b'!$A$12:$G$81,MATCH(B26,'[1]ReporteExcel 29668705d0f408b'!$A$12:$A$81,0),2)</f>
        <v>1734587.73</v>
      </c>
      <c r="D26" s="9">
        <f>INDEX('[1]ReporteExcel 29668705d0f408b'!$A$12:$G$81,MATCH(B26,'[1]ReporteExcel 29668705d0f408b'!$A$12:$A$81,0),3)</f>
        <v>0</v>
      </c>
      <c r="E26" s="9">
        <f>INDEX('[1]ReporteExcel 29668705d0f408b'!$A$12:$G$81,MATCH(B26,'[1]ReporteExcel 29668705d0f408b'!$A$12:$A$81,0),4)</f>
        <v>1734587.73</v>
      </c>
      <c r="F26" s="9">
        <f>INDEX('[1]ReporteExcel 29668705d0f408b'!$A$12:$G$81,MATCH(B26,'[1]ReporteExcel 29668705d0f408b'!$A$12:$A$81,0),5)</f>
        <v>771712.75</v>
      </c>
      <c r="G26" s="9">
        <f>INDEX('[1]ReporteExcel 29668705d0f408b'!$A$12:$G$81,MATCH(B26,'[1]ReporteExcel 29668705d0f408b'!$A$12:$A$81,0),6)</f>
        <v>754519.57</v>
      </c>
      <c r="H26" s="9">
        <f>INDEX('[1]ReporteExcel 29668705d0f408b'!$A$12:$G$81,MATCH(B26,'[1]ReporteExcel 29668705d0f408b'!$A$12:$A$81,0),7)</f>
        <v>962874.98</v>
      </c>
    </row>
    <row r="27" spans="1:8" ht="25.5">
      <c r="A27" s="7" t="s">
        <v>103</v>
      </c>
      <c r="B27" s="8" t="s">
        <v>33</v>
      </c>
      <c r="C27" s="9">
        <f>INDEX('[1]ReporteExcel 29668705d0f408b'!$A$12:$G$81,MATCH(B27,'[1]ReporteExcel 29668705d0f408b'!$A$12:$A$81,0),2)</f>
        <v>2567523.4300000002</v>
      </c>
      <c r="D27" s="9">
        <f>INDEX('[1]ReporteExcel 29668705d0f408b'!$A$12:$G$81,MATCH(B27,'[1]ReporteExcel 29668705d0f408b'!$A$12:$A$81,0),3)</f>
        <v>0</v>
      </c>
      <c r="E27" s="9">
        <f>INDEX('[1]ReporteExcel 29668705d0f408b'!$A$12:$G$81,MATCH(B27,'[1]ReporteExcel 29668705d0f408b'!$A$12:$A$81,0),4)</f>
        <v>2567523.4300000002</v>
      </c>
      <c r="F27" s="9">
        <f>INDEX('[1]ReporteExcel 29668705d0f408b'!$A$12:$G$81,MATCH(B27,'[1]ReporteExcel 29668705d0f408b'!$A$12:$A$81,0),5)</f>
        <v>586411.46</v>
      </c>
      <c r="G27" s="9">
        <f>INDEX('[1]ReporteExcel 29668705d0f408b'!$A$12:$G$81,MATCH(B27,'[1]ReporteExcel 29668705d0f408b'!$A$12:$A$81,0),6)</f>
        <v>572238.06000000006</v>
      </c>
      <c r="H27" s="9">
        <f>INDEX('[1]ReporteExcel 29668705d0f408b'!$A$12:$G$81,MATCH(B27,'[1]ReporteExcel 29668705d0f408b'!$A$12:$A$81,0),7)</f>
        <v>1981111.97</v>
      </c>
    </row>
    <row r="28" spans="1:8" ht="12.75">
      <c r="A28" s="7" t="s">
        <v>104</v>
      </c>
      <c r="B28" s="8" t="s">
        <v>34</v>
      </c>
      <c r="C28" s="9">
        <f>INDEX('[1]ReporteExcel 29668705d0f408b'!$A$12:$G$81,MATCH(B28,'[1]ReporteExcel 29668705d0f408b'!$A$12:$A$81,0),2)</f>
        <v>414418.03</v>
      </c>
      <c r="D28" s="9">
        <f>INDEX('[1]ReporteExcel 29668705d0f408b'!$A$12:$G$81,MATCH(B28,'[1]ReporteExcel 29668705d0f408b'!$A$12:$A$81,0),3)</f>
        <v>0</v>
      </c>
      <c r="E28" s="9">
        <f>INDEX('[1]ReporteExcel 29668705d0f408b'!$A$12:$G$81,MATCH(B28,'[1]ReporteExcel 29668705d0f408b'!$A$12:$A$81,0),4)</f>
        <v>414418.03</v>
      </c>
      <c r="F28" s="9">
        <f>INDEX('[1]ReporteExcel 29668705d0f408b'!$A$12:$G$81,MATCH(B28,'[1]ReporteExcel 29668705d0f408b'!$A$12:$A$81,0),5)</f>
        <v>190812.08</v>
      </c>
      <c r="G28" s="9">
        <f>INDEX('[1]ReporteExcel 29668705d0f408b'!$A$12:$G$81,MATCH(B28,'[1]ReporteExcel 29668705d0f408b'!$A$12:$A$81,0),6)</f>
        <v>186297.5</v>
      </c>
      <c r="H28" s="9">
        <f>INDEX('[1]ReporteExcel 29668705d0f408b'!$A$12:$G$81,MATCH(B28,'[1]ReporteExcel 29668705d0f408b'!$A$12:$A$81,0),7)</f>
        <v>223605.95</v>
      </c>
    </row>
    <row r="29" spans="1:8" ht="12.75">
      <c r="A29" s="7" t="s">
        <v>105</v>
      </c>
      <c r="B29" s="8" t="s">
        <v>35</v>
      </c>
      <c r="C29" s="9">
        <f>INDEX('[1]ReporteExcel 29668705d0f408b'!$A$12:$G$81,MATCH(B29,'[1]ReporteExcel 29668705d0f408b'!$A$12:$A$81,0),2)</f>
        <v>8704734.7699999996</v>
      </c>
      <c r="D29" s="9">
        <f>INDEX('[1]ReporteExcel 29668705d0f408b'!$A$12:$G$81,MATCH(B29,'[1]ReporteExcel 29668705d0f408b'!$A$12:$A$81,0),3)</f>
        <v>5389823.6699999999</v>
      </c>
      <c r="E29" s="9">
        <f>INDEX('[1]ReporteExcel 29668705d0f408b'!$A$12:$G$81,MATCH(B29,'[1]ReporteExcel 29668705d0f408b'!$A$12:$A$81,0),4)</f>
        <v>14094558.439999999</v>
      </c>
      <c r="F29" s="9">
        <f>INDEX('[1]ReporteExcel 29668705d0f408b'!$A$12:$G$81,MATCH(B29,'[1]ReporteExcel 29668705d0f408b'!$A$12:$A$81,0),5)</f>
        <v>10096946.199999999</v>
      </c>
      <c r="G29" s="9">
        <f>INDEX('[1]ReporteExcel 29668705d0f408b'!$A$12:$G$81,MATCH(B29,'[1]ReporteExcel 29668705d0f408b'!$A$12:$A$81,0),6)</f>
        <v>10075877.279999999</v>
      </c>
      <c r="H29" s="9">
        <f>INDEX('[1]ReporteExcel 29668705d0f408b'!$A$12:$G$81,MATCH(B29,'[1]ReporteExcel 29668705d0f408b'!$A$12:$A$81,0),7)</f>
        <v>3997612.24</v>
      </c>
    </row>
    <row r="30" spans="1:8" ht="12.75">
      <c r="A30" s="7" t="s">
        <v>106</v>
      </c>
      <c r="B30" s="8" t="s">
        <v>36</v>
      </c>
      <c r="C30" s="9">
        <f>INDEX('[1]ReporteExcel 29668705d0f408b'!$A$12:$G$81,MATCH(B30,'[1]ReporteExcel 29668705d0f408b'!$A$12:$A$81,0),2)</f>
        <v>4708689.0599999996</v>
      </c>
      <c r="D30" s="9">
        <f>INDEX('[1]ReporteExcel 29668705d0f408b'!$A$12:$G$81,MATCH(B30,'[1]ReporteExcel 29668705d0f408b'!$A$12:$A$81,0),3)</f>
        <v>40000</v>
      </c>
      <c r="E30" s="9">
        <f>INDEX('[1]ReporteExcel 29668705d0f408b'!$A$12:$G$81,MATCH(B30,'[1]ReporteExcel 29668705d0f408b'!$A$12:$A$81,0),4)</f>
        <v>4748689.0599999996</v>
      </c>
      <c r="F30" s="9">
        <f>INDEX('[1]ReporteExcel 29668705d0f408b'!$A$12:$G$81,MATCH(B30,'[1]ReporteExcel 29668705d0f408b'!$A$12:$A$81,0),5)</f>
        <v>1934137.04</v>
      </c>
      <c r="G30" s="9">
        <f>INDEX('[1]ReporteExcel 29668705d0f408b'!$A$12:$G$81,MATCH(B30,'[1]ReporteExcel 29668705d0f408b'!$A$12:$A$81,0),6)</f>
        <v>1864482.1</v>
      </c>
      <c r="H30" s="9">
        <f>INDEX('[1]ReporteExcel 29668705d0f408b'!$A$12:$G$81,MATCH(B30,'[1]ReporteExcel 29668705d0f408b'!$A$12:$A$81,0),7)</f>
        <v>2814552.02</v>
      </c>
    </row>
    <row r="31" spans="1:8" ht="12.75">
      <c r="A31" s="7" t="s">
        <v>107</v>
      </c>
      <c r="B31" s="8" t="s">
        <v>37</v>
      </c>
      <c r="C31" s="9">
        <f>INDEX('[1]ReporteExcel 29668705d0f408b'!$A$12:$G$81,MATCH(B31,'[1]ReporteExcel 29668705d0f408b'!$A$12:$A$81,0),2)</f>
        <v>5476941.4199999999</v>
      </c>
      <c r="D31" s="9">
        <f>INDEX('[1]ReporteExcel 29668705d0f408b'!$A$12:$G$81,MATCH(B31,'[1]ReporteExcel 29668705d0f408b'!$A$12:$A$81,0),3)</f>
        <v>27308.49</v>
      </c>
      <c r="E31" s="9">
        <f>INDEX('[1]ReporteExcel 29668705d0f408b'!$A$12:$G$81,MATCH(B31,'[1]ReporteExcel 29668705d0f408b'!$A$12:$A$81,0),4)</f>
        <v>5504249.9100000001</v>
      </c>
      <c r="F31" s="9">
        <f>INDEX('[1]ReporteExcel 29668705d0f408b'!$A$12:$G$81,MATCH(B31,'[1]ReporteExcel 29668705d0f408b'!$A$12:$A$81,0),5)</f>
        <v>2174010.33</v>
      </c>
      <c r="G31" s="9">
        <f>INDEX('[1]ReporteExcel 29668705d0f408b'!$A$12:$G$81,MATCH(B31,'[1]ReporteExcel 29668705d0f408b'!$A$12:$A$81,0),6)</f>
        <v>2092731.95</v>
      </c>
      <c r="H31" s="9">
        <f>INDEX('[1]ReporteExcel 29668705d0f408b'!$A$12:$G$81,MATCH(B31,'[1]ReporteExcel 29668705d0f408b'!$A$12:$A$81,0),7)</f>
        <v>3330239.58</v>
      </c>
    </row>
    <row r="32" spans="1:8" ht="12.75">
      <c r="A32" s="7" t="s">
        <v>108</v>
      </c>
      <c r="B32" s="8" t="s">
        <v>38</v>
      </c>
      <c r="C32" s="9">
        <f>INDEX('[1]ReporteExcel 29668705d0f408b'!$A$12:$G$81,MATCH(B32,'[1]ReporteExcel 29668705d0f408b'!$A$12:$A$81,0),2)</f>
        <v>8642541.3699999992</v>
      </c>
      <c r="D32" s="9">
        <f>INDEX('[1]ReporteExcel 29668705d0f408b'!$A$12:$G$81,MATCH(B32,'[1]ReporteExcel 29668705d0f408b'!$A$12:$A$81,0),3)</f>
        <v>67039.77</v>
      </c>
      <c r="E32" s="9">
        <f>INDEX('[1]ReporteExcel 29668705d0f408b'!$A$12:$G$81,MATCH(B32,'[1]ReporteExcel 29668705d0f408b'!$A$12:$A$81,0),4)</f>
        <v>8709581.1400000006</v>
      </c>
      <c r="F32" s="9">
        <f>INDEX('[1]ReporteExcel 29668705d0f408b'!$A$12:$G$81,MATCH(B32,'[1]ReporteExcel 29668705d0f408b'!$A$12:$A$81,0),5)</f>
        <v>2883892.29</v>
      </c>
      <c r="G32" s="9">
        <f>INDEX('[1]ReporteExcel 29668705d0f408b'!$A$12:$G$81,MATCH(B32,'[1]ReporteExcel 29668705d0f408b'!$A$12:$A$81,0),6)</f>
        <v>2842017</v>
      </c>
      <c r="H32" s="9">
        <f>INDEX('[1]ReporteExcel 29668705d0f408b'!$A$12:$G$81,MATCH(B32,'[1]ReporteExcel 29668705d0f408b'!$A$12:$A$81,0),7)</f>
        <v>5825688.8499999996</v>
      </c>
    </row>
    <row r="33" spans="1:8" ht="12.75">
      <c r="A33" s="7" t="s">
        <v>109</v>
      </c>
      <c r="B33" s="8" t="s">
        <v>39</v>
      </c>
      <c r="C33" s="9">
        <f>INDEX('[1]ReporteExcel 29668705d0f408b'!$A$12:$G$81,MATCH(B33,'[1]ReporteExcel 29668705d0f408b'!$A$12:$A$81,0),2)</f>
        <v>1252511.0900000001</v>
      </c>
      <c r="D33" s="9">
        <f>INDEX('[1]ReporteExcel 29668705d0f408b'!$A$12:$G$81,MATCH(B33,'[1]ReporteExcel 29668705d0f408b'!$A$12:$A$81,0),3)</f>
        <v>0</v>
      </c>
      <c r="E33" s="9">
        <f>INDEX('[1]ReporteExcel 29668705d0f408b'!$A$12:$G$81,MATCH(B33,'[1]ReporteExcel 29668705d0f408b'!$A$12:$A$81,0),4)</f>
        <v>1252511.0900000001</v>
      </c>
      <c r="F33" s="9">
        <f>INDEX('[1]ReporteExcel 29668705d0f408b'!$A$12:$G$81,MATCH(B33,'[1]ReporteExcel 29668705d0f408b'!$A$12:$A$81,0),5)</f>
        <v>506498.98</v>
      </c>
      <c r="G33" s="9">
        <f>INDEX('[1]ReporteExcel 29668705d0f408b'!$A$12:$G$81,MATCH(B33,'[1]ReporteExcel 29668705d0f408b'!$A$12:$A$81,0),6)</f>
        <v>488296.61</v>
      </c>
      <c r="H33" s="9">
        <f>INDEX('[1]ReporteExcel 29668705d0f408b'!$A$12:$G$81,MATCH(B33,'[1]ReporteExcel 29668705d0f408b'!$A$12:$A$81,0),7)</f>
        <v>746012.11</v>
      </c>
    </row>
    <row r="34" spans="1:8" ht="12.75">
      <c r="A34" s="7" t="s">
        <v>110</v>
      </c>
      <c r="B34" s="8" t="s">
        <v>40</v>
      </c>
      <c r="C34" s="9">
        <f>INDEX('[1]ReporteExcel 29668705d0f408b'!$A$12:$G$81,MATCH(B34,'[1]ReporteExcel 29668705d0f408b'!$A$12:$A$81,0),2)</f>
        <v>13258031.42</v>
      </c>
      <c r="D34" s="9">
        <f>INDEX('[1]ReporteExcel 29668705d0f408b'!$A$12:$G$81,MATCH(B34,'[1]ReporteExcel 29668705d0f408b'!$A$12:$A$81,0),3)</f>
        <v>-11.6</v>
      </c>
      <c r="E34" s="9">
        <f>INDEX('[1]ReporteExcel 29668705d0f408b'!$A$12:$G$81,MATCH(B34,'[1]ReporteExcel 29668705d0f408b'!$A$12:$A$81,0),4)</f>
        <v>13258019.82</v>
      </c>
      <c r="F34" s="9">
        <f>INDEX('[1]ReporteExcel 29668705d0f408b'!$A$12:$G$81,MATCH(B34,'[1]ReporteExcel 29668705d0f408b'!$A$12:$A$81,0),5)</f>
        <v>6001526.4800000004</v>
      </c>
      <c r="G34" s="9">
        <f>INDEX('[1]ReporteExcel 29668705d0f408b'!$A$12:$G$81,MATCH(B34,'[1]ReporteExcel 29668705d0f408b'!$A$12:$A$81,0),6)</f>
        <v>5788026.75</v>
      </c>
      <c r="H34" s="9">
        <f>INDEX('[1]ReporteExcel 29668705d0f408b'!$A$12:$G$81,MATCH(B34,'[1]ReporteExcel 29668705d0f408b'!$A$12:$A$81,0),7)</f>
        <v>7256493.3399999999</v>
      </c>
    </row>
    <row r="35" spans="1:8" ht="12.75">
      <c r="A35" s="7" t="s">
        <v>111</v>
      </c>
      <c r="B35" s="8" t="s">
        <v>41</v>
      </c>
      <c r="C35" s="9">
        <f>INDEX('[1]ReporteExcel 29668705d0f408b'!$A$12:$G$81,MATCH(B35,'[1]ReporteExcel 29668705d0f408b'!$A$12:$A$81,0),2)</f>
        <v>5376842.0300000003</v>
      </c>
      <c r="D35" s="9">
        <f>INDEX('[1]ReporteExcel 29668705d0f408b'!$A$12:$G$81,MATCH(B35,'[1]ReporteExcel 29668705d0f408b'!$A$12:$A$81,0),3)</f>
        <v>556843.61</v>
      </c>
      <c r="E35" s="9">
        <f>INDEX('[1]ReporteExcel 29668705d0f408b'!$A$12:$G$81,MATCH(B35,'[1]ReporteExcel 29668705d0f408b'!$A$12:$A$81,0),4)</f>
        <v>5933685.6399999997</v>
      </c>
      <c r="F35" s="9">
        <f>INDEX('[1]ReporteExcel 29668705d0f408b'!$A$12:$G$81,MATCH(B35,'[1]ReporteExcel 29668705d0f408b'!$A$12:$A$81,0),5)</f>
        <v>3106304.93</v>
      </c>
      <c r="G35" s="9">
        <f>INDEX('[1]ReporteExcel 29668705d0f408b'!$A$12:$G$81,MATCH(B35,'[1]ReporteExcel 29668705d0f408b'!$A$12:$A$81,0),6)</f>
        <v>2946940.23</v>
      </c>
      <c r="H35" s="9">
        <f>INDEX('[1]ReporteExcel 29668705d0f408b'!$A$12:$G$81,MATCH(B35,'[1]ReporteExcel 29668705d0f408b'!$A$12:$A$81,0),7)</f>
        <v>2827380.71</v>
      </c>
    </row>
    <row r="36" spans="1:8" ht="12.75">
      <c r="A36" s="7" t="s">
        <v>112</v>
      </c>
      <c r="B36" s="8" t="s">
        <v>42</v>
      </c>
      <c r="C36" s="9">
        <f>INDEX('[1]ReporteExcel 29668705d0f408b'!$A$12:$G$81,MATCH(B36,'[1]ReporteExcel 29668705d0f408b'!$A$12:$A$81,0),2)</f>
        <v>3076419.64</v>
      </c>
      <c r="D36" s="9">
        <f>INDEX('[1]ReporteExcel 29668705d0f408b'!$A$12:$G$81,MATCH(B36,'[1]ReporteExcel 29668705d0f408b'!$A$12:$A$81,0),3)</f>
        <v>48047.37</v>
      </c>
      <c r="E36" s="9">
        <f>INDEX('[1]ReporteExcel 29668705d0f408b'!$A$12:$G$81,MATCH(B36,'[1]ReporteExcel 29668705d0f408b'!$A$12:$A$81,0),4)</f>
        <v>3124467.01</v>
      </c>
      <c r="F36" s="9">
        <f>INDEX('[1]ReporteExcel 29668705d0f408b'!$A$12:$G$81,MATCH(B36,'[1]ReporteExcel 29668705d0f408b'!$A$12:$A$81,0),5)</f>
        <v>1323224.67</v>
      </c>
      <c r="G36" s="9">
        <f>INDEX('[1]ReporteExcel 29668705d0f408b'!$A$12:$G$81,MATCH(B36,'[1]ReporteExcel 29668705d0f408b'!$A$12:$A$81,0),6)</f>
        <v>1286231.3600000001</v>
      </c>
      <c r="H36" s="9">
        <f>INDEX('[1]ReporteExcel 29668705d0f408b'!$A$12:$G$81,MATCH(B36,'[1]ReporteExcel 29668705d0f408b'!$A$12:$A$81,0),7)</f>
        <v>1801242.34</v>
      </c>
    </row>
    <row r="37" spans="1:8" ht="12.75">
      <c r="A37" s="7" t="s">
        <v>113</v>
      </c>
      <c r="B37" s="8" t="s">
        <v>43</v>
      </c>
      <c r="C37" s="9">
        <f>INDEX('[1]ReporteExcel 29668705d0f408b'!$A$12:$G$81,MATCH(B37,'[1]ReporteExcel 29668705d0f408b'!$A$12:$A$81,0),2)</f>
        <v>2533312.87</v>
      </c>
      <c r="D37" s="9">
        <f>INDEX('[1]ReporteExcel 29668705d0f408b'!$A$12:$G$81,MATCH(B37,'[1]ReporteExcel 29668705d0f408b'!$A$12:$A$81,0),3)</f>
        <v>0</v>
      </c>
      <c r="E37" s="9">
        <f>INDEX('[1]ReporteExcel 29668705d0f408b'!$A$12:$G$81,MATCH(B37,'[1]ReporteExcel 29668705d0f408b'!$A$12:$A$81,0),4)</f>
        <v>2533312.87</v>
      </c>
      <c r="F37" s="9">
        <f>INDEX('[1]ReporteExcel 29668705d0f408b'!$A$12:$G$81,MATCH(B37,'[1]ReporteExcel 29668705d0f408b'!$A$12:$A$81,0),5)</f>
        <v>1375626.69</v>
      </c>
      <c r="G37" s="9">
        <f>INDEX('[1]ReporteExcel 29668705d0f408b'!$A$12:$G$81,MATCH(B37,'[1]ReporteExcel 29668705d0f408b'!$A$12:$A$81,0),6)</f>
        <v>1347024.63</v>
      </c>
      <c r="H37" s="9">
        <f>INDEX('[1]ReporteExcel 29668705d0f408b'!$A$12:$G$81,MATCH(B37,'[1]ReporteExcel 29668705d0f408b'!$A$12:$A$81,0),7)</f>
        <v>1157686.18</v>
      </c>
    </row>
    <row r="38" spans="1:8" ht="25.5">
      <c r="A38" s="7" t="s">
        <v>114</v>
      </c>
      <c r="B38" s="8" t="s">
        <v>44</v>
      </c>
      <c r="C38" s="9">
        <f>INDEX('[1]ReporteExcel 29668705d0f408b'!$A$12:$G$81,MATCH(B38,'[1]ReporteExcel 29668705d0f408b'!$A$12:$A$81,0),2)</f>
        <v>12046533.369999999</v>
      </c>
      <c r="D38" s="9">
        <f>INDEX('[1]ReporteExcel 29668705d0f408b'!$A$12:$G$81,MATCH(B38,'[1]ReporteExcel 29668705d0f408b'!$A$12:$A$81,0),3)</f>
        <v>276746.8</v>
      </c>
      <c r="E38" s="9">
        <f>INDEX('[1]ReporteExcel 29668705d0f408b'!$A$12:$G$81,MATCH(B38,'[1]ReporteExcel 29668705d0f408b'!$A$12:$A$81,0),4)</f>
        <v>12323280.17</v>
      </c>
      <c r="F38" s="9">
        <f>INDEX('[1]ReporteExcel 29668705d0f408b'!$A$12:$G$81,MATCH(B38,'[1]ReporteExcel 29668705d0f408b'!$A$12:$A$81,0),5)</f>
        <v>6180661.96</v>
      </c>
      <c r="G38" s="9">
        <f>INDEX('[1]ReporteExcel 29668705d0f408b'!$A$12:$G$81,MATCH(B38,'[1]ReporteExcel 29668705d0f408b'!$A$12:$A$81,0),6)</f>
        <v>5999608.1200000001</v>
      </c>
      <c r="H38" s="9">
        <f>INDEX('[1]ReporteExcel 29668705d0f408b'!$A$12:$G$81,MATCH(B38,'[1]ReporteExcel 29668705d0f408b'!$A$12:$A$81,0),7)</f>
        <v>6142618.21</v>
      </c>
    </row>
    <row r="39" spans="1:8" ht="12.75">
      <c r="A39" s="7" t="s">
        <v>115</v>
      </c>
      <c r="B39" s="8" t="s">
        <v>45</v>
      </c>
      <c r="C39" s="9">
        <f>INDEX('[1]ReporteExcel 29668705d0f408b'!$A$12:$G$81,MATCH(B39,'[1]ReporteExcel 29668705d0f408b'!$A$12:$A$81,0),2)</f>
        <v>419154.12</v>
      </c>
      <c r="D39" s="9">
        <f>INDEX('[1]ReporteExcel 29668705d0f408b'!$A$12:$G$81,MATCH(B39,'[1]ReporteExcel 29668705d0f408b'!$A$12:$A$81,0),3)</f>
        <v>0</v>
      </c>
      <c r="E39" s="9">
        <f>INDEX('[1]ReporteExcel 29668705d0f408b'!$A$12:$G$81,MATCH(B39,'[1]ReporteExcel 29668705d0f408b'!$A$12:$A$81,0),4)</f>
        <v>419154.12</v>
      </c>
      <c r="F39" s="9">
        <f>INDEX('[1]ReporteExcel 29668705d0f408b'!$A$12:$G$81,MATCH(B39,'[1]ReporteExcel 29668705d0f408b'!$A$12:$A$81,0),5)</f>
        <v>238798.31</v>
      </c>
      <c r="G39" s="9">
        <f>INDEX('[1]ReporteExcel 29668705d0f408b'!$A$12:$G$81,MATCH(B39,'[1]ReporteExcel 29668705d0f408b'!$A$12:$A$81,0),6)</f>
        <v>231621.35</v>
      </c>
      <c r="H39" s="9">
        <f>INDEX('[1]ReporteExcel 29668705d0f408b'!$A$12:$G$81,MATCH(B39,'[1]ReporteExcel 29668705d0f408b'!$A$12:$A$81,0),7)</f>
        <v>180355.81</v>
      </c>
    </row>
    <row r="40" spans="1:8" ht="15" customHeight="1">
      <c r="A40" s="7" t="s">
        <v>116</v>
      </c>
      <c r="B40" s="10" t="s">
        <v>46</v>
      </c>
      <c r="C40" s="11">
        <f>INDEX('[1]ReporteExcel 29668705d0f408b'!$A$12:$G$81,MATCH(B40,'[1]ReporteExcel 29668705d0f408b'!$A$12:$A$81,0),2)</f>
        <v>356497475.63</v>
      </c>
      <c r="D40" s="11">
        <f>INDEX('[1]ReporteExcel 29668705d0f408b'!$A$12:$G$81,MATCH(B40,'[1]ReporteExcel 29668705d0f408b'!$A$12:$A$81,0),3)</f>
        <v>-92.8</v>
      </c>
      <c r="E40" s="11">
        <f>INDEX('[1]ReporteExcel 29668705d0f408b'!$A$12:$G$81,MATCH(B40,'[1]ReporteExcel 29668705d0f408b'!$A$12:$A$81,0),4)</f>
        <v>356497382.82999998</v>
      </c>
      <c r="F40" s="11">
        <f>INDEX('[1]ReporteExcel 29668705d0f408b'!$A$12:$G$81,MATCH(B40,'[1]ReporteExcel 29668705d0f408b'!$A$12:$A$81,0),5)</f>
        <v>225755610.97</v>
      </c>
      <c r="G40" s="11">
        <f>INDEX('[1]ReporteExcel 29668705d0f408b'!$A$12:$G$81,MATCH(B40,'[1]ReporteExcel 29668705d0f408b'!$A$12:$A$81,0),6)</f>
        <v>155252561.38999999</v>
      </c>
      <c r="H40" s="11">
        <f>INDEX('[1]ReporteExcel 29668705d0f408b'!$A$12:$G$81,MATCH(B40,'[1]ReporteExcel 29668705d0f408b'!$A$12:$A$81,0),7)</f>
        <v>130741771.86</v>
      </c>
    </row>
    <row r="41" spans="1:8" ht="15" customHeight="1">
      <c r="A41" s="7" t="s">
        <v>117</v>
      </c>
      <c r="B41" s="8" t="s">
        <v>47</v>
      </c>
      <c r="C41" s="12">
        <f>INDEX('[1]ReporteExcel 29668705d0f408b'!$A$12:$G$81,MATCH(B41,'[1]ReporteExcel 29668705d0f408b'!$A$12:$A$81,0),2)</f>
        <v>6722124.7699999996</v>
      </c>
      <c r="D41" s="12">
        <f>INDEX('[1]ReporteExcel 29668705d0f408b'!$A$12:$G$81,MATCH(B41,'[1]ReporteExcel 29668705d0f408b'!$A$12:$A$81,0),3)</f>
        <v>991225.85</v>
      </c>
      <c r="E41" s="12">
        <f>INDEX('[1]ReporteExcel 29668705d0f408b'!$A$12:$G$81,MATCH(B41,'[1]ReporteExcel 29668705d0f408b'!$A$12:$A$81,0),4)</f>
        <v>7713350.6200000001</v>
      </c>
      <c r="F41" s="12">
        <f>INDEX('[1]ReporteExcel 29668705d0f408b'!$A$12:$G$81,MATCH(B41,'[1]ReporteExcel 29668705d0f408b'!$A$12:$A$81,0),5)</f>
        <v>4235611.96</v>
      </c>
      <c r="G41" s="12">
        <f>INDEX('[1]ReporteExcel 29668705d0f408b'!$A$12:$G$81,MATCH(B41,'[1]ReporteExcel 29668705d0f408b'!$A$12:$A$81,0),6)</f>
        <v>4030497.14</v>
      </c>
      <c r="H41" s="12">
        <f>INDEX('[1]ReporteExcel 29668705d0f408b'!$A$12:$G$81,MATCH(B41,'[1]ReporteExcel 29668705d0f408b'!$A$12:$A$81,0),7)</f>
        <v>3477738.66</v>
      </c>
    </row>
    <row r="42" spans="1:8" ht="12.75">
      <c r="A42" s="7" t="s">
        <v>118</v>
      </c>
      <c r="B42" s="10" t="s">
        <v>48</v>
      </c>
      <c r="C42" s="11">
        <f>INDEX('[1]ReporteExcel 29668705d0f408b'!$A$12:$G$81,MATCH(B42,'[1]ReporteExcel 29668705d0f408b'!$A$12:$A$81,0),2)</f>
        <v>3516291.15</v>
      </c>
      <c r="D42" s="11">
        <f>INDEX('[1]ReporteExcel 29668705d0f408b'!$A$12:$G$81,MATCH(B42,'[1]ReporteExcel 29668705d0f408b'!$A$12:$A$81,0),3)</f>
        <v>0</v>
      </c>
      <c r="E42" s="11">
        <f>INDEX('[1]ReporteExcel 29668705d0f408b'!$A$12:$G$81,MATCH(B42,'[1]ReporteExcel 29668705d0f408b'!$A$12:$A$81,0),4)</f>
        <v>3516291.15</v>
      </c>
      <c r="F42" s="11">
        <f>INDEX('[1]ReporteExcel 29668705d0f408b'!$A$12:$G$81,MATCH(B42,'[1]ReporteExcel 29668705d0f408b'!$A$12:$A$81,0),5)</f>
        <v>442906.68</v>
      </c>
      <c r="G42" s="11">
        <f>INDEX('[1]ReporteExcel 29668705d0f408b'!$A$12:$G$81,MATCH(B42,'[1]ReporteExcel 29668705d0f408b'!$A$12:$A$81,0),6)</f>
        <v>432307.41</v>
      </c>
      <c r="H42" s="11">
        <f>INDEX('[1]ReporteExcel 29668705d0f408b'!$A$12:$G$81,MATCH(B42,'[1]ReporteExcel 29668705d0f408b'!$A$12:$A$81,0),7)</f>
        <v>3073384.47</v>
      </c>
    </row>
    <row r="43" spans="1:8" ht="12.75">
      <c r="A43" s="7" t="s">
        <v>119</v>
      </c>
      <c r="B43" s="8" t="s">
        <v>49</v>
      </c>
      <c r="C43" s="9">
        <f>INDEX('[1]ReporteExcel 29668705d0f408b'!$A$12:$G$81,MATCH(B43,'[1]ReporteExcel 29668705d0f408b'!$A$12:$A$81,0),2)</f>
        <v>1020207.42</v>
      </c>
      <c r="D43" s="9">
        <f>INDEX('[1]ReporteExcel 29668705d0f408b'!$A$12:$G$81,MATCH(B43,'[1]ReporteExcel 29668705d0f408b'!$A$12:$A$81,0),3)</f>
        <v>0</v>
      </c>
      <c r="E43" s="9">
        <f>INDEX('[1]ReporteExcel 29668705d0f408b'!$A$12:$G$81,MATCH(B43,'[1]ReporteExcel 29668705d0f408b'!$A$12:$A$81,0),4)</f>
        <v>1020207.42</v>
      </c>
      <c r="F43" s="9">
        <f>INDEX('[1]ReporteExcel 29668705d0f408b'!$A$12:$G$81,MATCH(B43,'[1]ReporteExcel 29668705d0f408b'!$A$12:$A$81,0),5)</f>
        <v>348906.55</v>
      </c>
      <c r="G43" s="9">
        <f>INDEX('[1]ReporteExcel 29668705d0f408b'!$A$12:$G$81,MATCH(B43,'[1]ReporteExcel 29668705d0f408b'!$A$12:$A$81,0),6)</f>
        <v>342904.4</v>
      </c>
      <c r="H43" s="9">
        <f>INDEX('[1]ReporteExcel 29668705d0f408b'!$A$12:$G$81,MATCH(B43,'[1]ReporteExcel 29668705d0f408b'!$A$12:$A$81,0),7)</f>
        <v>671300.87</v>
      </c>
    </row>
    <row r="44" spans="1:8" ht="12.75">
      <c r="A44" s="7" t="s">
        <v>120</v>
      </c>
      <c r="B44" s="8" t="s">
        <v>50</v>
      </c>
      <c r="C44" s="9">
        <f>INDEX('[1]ReporteExcel 29668705d0f408b'!$A$12:$G$81,MATCH(B44,'[1]ReporteExcel 29668705d0f408b'!$A$12:$A$81,0),2)</f>
        <v>12416534.1</v>
      </c>
      <c r="D44" s="9">
        <f>INDEX('[1]ReporteExcel 29668705d0f408b'!$A$12:$G$81,MATCH(B44,'[1]ReporteExcel 29668705d0f408b'!$A$12:$A$81,0),3)</f>
        <v>776271.28</v>
      </c>
      <c r="E44" s="9">
        <f>INDEX('[1]ReporteExcel 29668705d0f408b'!$A$12:$G$81,MATCH(B44,'[1]ReporteExcel 29668705d0f408b'!$A$12:$A$81,0),4)</f>
        <v>13192805.380000001</v>
      </c>
      <c r="F44" s="9">
        <f>INDEX('[1]ReporteExcel 29668705d0f408b'!$A$12:$G$81,MATCH(B44,'[1]ReporteExcel 29668705d0f408b'!$A$12:$A$81,0),5)</f>
        <v>6100203.2999999998</v>
      </c>
      <c r="G44" s="9">
        <f>INDEX('[1]ReporteExcel 29668705d0f408b'!$A$12:$G$81,MATCH(B44,'[1]ReporteExcel 29668705d0f408b'!$A$12:$A$81,0),6)</f>
        <v>5998523.1900000004</v>
      </c>
      <c r="H44" s="9">
        <f>INDEX('[1]ReporteExcel 29668705d0f408b'!$A$12:$G$81,MATCH(B44,'[1]ReporteExcel 29668705d0f408b'!$A$12:$A$81,0),7)</f>
        <v>7092602.0800000001</v>
      </c>
    </row>
    <row r="45" spans="1:8" ht="12.75">
      <c r="A45" s="7" t="s">
        <v>121</v>
      </c>
      <c r="B45" s="8" t="s">
        <v>51</v>
      </c>
      <c r="C45" s="9">
        <f>INDEX('[1]ReporteExcel 29668705d0f408b'!$A$12:$G$81,MATCH(B45,'[1]ReporteExcel 29668705d0f408b'!$A$12:$A$81,0),2)</f>
        <v>750946.66</v>
      </c>
      <c r="D45" s="9">
        <f>INDEX('[1]ReporteExcel 29668705d0f408b'!$A$12:$G$81,MATCH(B45,'[1]ReporteExcel 29668705d0f408b'!$A$12:$A$81,0),3)</f>
        <v>0</v>
      </c>
      <c r="E45" s="9">
        <f>INDEX('[1]ReporteExcel 29668705d0f408b'!$A$12:$G$81,MATCH(B45,'[1]ReporteExcel 29668705d0f408b'!$A$12:$A$81,0),4)</f>
        <v>750946.66</v>
      </c>
      <c r="F45" s="9">
        <f>INDEX('[1]ReporteExcel 29668705d0f408b'!$A$12:$G$81,MATCH(B45,'[1]ReporteExcel 29668705d0f408b'!$A$12:$A$81,0),5)</f>
        <v>270012.79999999999</v>
      </c>
      <c r="G45" s="9">
        <f>INDEX('[1]ReporteExcel 29668705d0f408b'!$A$12:$G$81,MATCH(B45,'[1]ReporteExcel 29668705d0f408b'!$A$12:$A$81,0),6)</f>
        <v>264848.90999999997</v>
      </c>
      <c r="H45" s="9">
        <f>INDEX('[1]ReporteExcel 29668705d0f408b'!$A$12:$G$81,MATCH(B45,'[1]ReporteExcel 29668705d0f408b'!$A$12:$A$81,0),7)</f>
        <v>480933.86</v>
      </c>
    </row>
    <row r="46" spans="1:8" ht="12.75">
      <c r="A46" s="7" t="s">
        <v>122</v>
      </c>
      <c r="B46" s="8" t="s">
        <v>52</v>
      </c>
      <c r="C46" s="9">
        <f>INDEX('[1]ReporteExcel 29668705d0f408b'!$A$12:$G$81,MATCH(B46,'[1]ReporteExcel 29668705d0f408b'!$A$12:$A$81,0),2)</f>
        <v>976596.58</v>
      </c>
      <c r="D46" s="9">
        <f>INDEX('[1]ReporteExcel 29668705d0f408b'!$A$12:$G$81,MATCH(B46,'[1]ReporteExcel 29668705d0f408b'!$A$12:$A$81,0),3)</f>
        <v>0</v>
      </c>
      <c r="E46" s="9">
        <f>INDEX('[1]ReporteExcel 29668705d0f408b'!$A$12:$G$81,MATCH(B46,'[1]ReporteExcel 29668705d0f408b'!$A$12:$A$81,0),4)</f>
        <v>976596.58</v>
      </c>
      <c r="F46" s="9">
        <f>INDEX('[1]ReporteExcel 29668705d0f408b'!$A$12:$G$81,MATCH(B46,'[1]ReporteExcel 29668705d0f408b'!$A$12:$A$81,0),5)</f>
        <v>408969.95</v>
      </c>
      <c r="G46" s="9">
        <f>INDEX('[1]ReporteExcel 29668705d0f408b'!$A$12:$G$81,MATCH(B46,'[1]ReporteExcel 29668705d0f408b'!$A$12:$A$81,0),6)</f>
        <v>390370.45</v>
      </c>
      <c r="H46" s="9">
        <f>INDEX('[1]ReporteExcel 29668705d0f408b'!$A$12:$G$81,MATCH(B46,'[1]ReporteExcel 29668705d0f408b'!$A$12:$A$81,0),7)</f>
        <v>567626.63</v>
      </c>
    </row>
    <row r="47" spans="1:8" ht="12.75">
      <c r="A47" s="7" t="s">
        <v>123</v>
      </c>
      <c r="B47" s="8" t="s">
        <v>53</v>
      </c>
      <c r="C47" s="9">
        <f>INDEX('[1]ReporteExcel 29668705d0f408b'!$A$12:$G$81,MATCH(B47,'[1]ReporteExcel 29668705d0f408b'!$A$12:$A$81,0),2)</f>
        <v>4200369.62</v>
      </c>
      <c r="D47" s="9">
        <f>INDEX('[1]ReporteExcel 29668705d0f408b'!$A$12:$G$81,MATCH(B47,'[1]ReporteExcel 29668705d0f408b'!$A$12:$A$81,0),3)</f>
        <v>0</v>
      </c>
      <c r="E47" s="9">
        <f>INDEX('[1]ReporteExcel 29668705d0f408b'!$A$12:$G$81,MATCH(B47,'[1]ReporteExcel 29668705d0f408b'!$A$12:$A$81,0),4)</f>
        <v>4200369.62</v>
      </c>
      <c r="F47" s="9">
        <f>INDEX('[1]ReporteExcel 29668705d0f408b'!$A$12:$G$81,MATCH(B47,'[1]ReporteExcel 29668705d0f408b'!$A$12:$A$81,0),5)</f>
        <v>1934849</v>
      </c>
      <c r="G47" s="9">
        <f>INDEX('[1]ReporteExcel 29668705d0f408b'!$A$12:$G$81,MATCH(B47,'[1]ReporteExcel 29668705d0f408b'!$A$12:$A$81,0),6)</f>
        <v>1901781.87</v>
      </c>
      <c r="H47" s="9">
        <f>INDEX('[1]ReporteExcel 29668705d0f408b'!$A$12:$G$81,MATCH(B47,'[1]ReporteExcel 29668705d0f408b'!$A$12:$A$81,0),7)</f>
        <v>2265520.62</v>
      </c>
    </row>
    <row r="48" spans="1:8" ht="12.75">
      <c r="A48" s="7" t="s">
        <v>124</v>
      </c>
      <c r="B48" s="8" t="s">
        <v>54</v>
      </c>
      <c r="C48" s="9">
        <f>INDEX('[1]ReporteExcel 29668705d0f408b'!$A$12:$G$81,MATCH(B48,'[1]ReporteExcel 29668705d0f408b'!$A$12:$A$81,0),2)</f>
        <v>350321.68</v>
      </c>
      <c r="D48" s="9">
        <f>INDEX('[1]ReporteExcel 29668705d0f408b'!$A$12:$G$81,MATCH(B48,'[1]ReporteExcel 29668705d0f408b'!$A$12:$A$81,0),3)</f>
        <v>75000</v>
      </c>
      <c r="E48" s="9">
        <f>INDEX('[1]ReporteExcel 29668705d0f408b'!$A$12:$G$81,MATCH(B48,'[1]ReporteExcel 29668705d0f408b'!$A$12:$A$81,0),4)</f>
        <v>425321.68</v>
      </c>
      <c r="F48" s="9">
        <f>INDEX('[1]ReporteExcel 29668705d0f408b'!$A$12:$G$81,MATCH(B48,'[1]ReporteExcel 29668705d0f408b'!$A$12:$A$81,0),5)</f>
        <v>199299.08</v>
      </c>
      <c r="G48" s="9">
        <f>INDEX('[1]ReporteExcel 29668705d0f408b'!$A$12:$G$81,MATCH(B48,'[1]ReporteExcel 29668705d0f408b'!$A$12:$A$81,0),6)</f>
        <v>196405.2</v>
      </c>
      <c r="H48" s="9">
        <f>INDEX('[1]ReporteExcel 29668705d0f408b'!$A$12:$G$81,MATCH(B48,'[1]ReporteExcel 29668705d0f408b'!$A$12:$A$81,0),7)</f>
        <v>226022.6</v>
      </c>
    </row>
    <row r="49" spans="1:8" ht="12.75">
      <c r="A49" s="7" t="s">
        <v>125</v>
      </c>
      <c r="B49" s="8" t="s">
        <v>55</v>
      </c>
      <c r="C49" s="9">
        <f>INDEX('[1]ReporteExcel 29668705d0f408b'!$A$12:$G$81,MATCH(B49,'[1]ReporteExcel 29668705d0f408b'!$A$12:$A$81,0),2)</f>
        <v>8970921</v>
      </c>
      <c r="D49" s="9">
        <f>INDEX('[1]ReporteExcel 29668705d0f408b'!$A$12:$G$81,MATCH(B49,'[1]ReporteExcel 29668705d0f408b'!$A$12:$A$81,0),3)</f>
        <v>428130.74</v>
      </c>
      <c r="E49" s="9">
        <f>INDEX('[1]ReporteExcel 29668705d0f408b'!$A$12:$G$81,MATCH(B49,'[1]ReporteExcel 29668705d0f408b'!$A$12:$A$81,0),4)</f>
        <v>9399051.7400000002</v>
      </c>
      <c r="F49" s="9">
        <f>INDEX('[1]ReporteExcel 29668705d0f408b'!$A$12:$G$81,MATCH(B49,'[1]ReporteExcel 29668705d0f408b'!$A$12:$A$81,0),5)</f>
        <v>4422955.33</v>
      </c>
      <c r="G49" s="9">
        <f>INDEX('[1]ReporteExcel 29668705d0f408b'!$A$12:$G$81,MATCH(B49,'[1]ReporteExcel 29668705d0f408b'!$A$12:$A$81,0),6)</f>
        <v>4369448.51</v>
      </c>
      <c r="H49" s="9">
        <f>INDEX('[1]ReporteExcel 29668705d0f408b'!$A$12:$G$81,MATCH(B49,'[1]ReporteExcel 29668705d0f408b'!$A$12:$A$81,0),7)</f>
        <v>4976096.41</v>
      </c>
    </row>
    <row r="50" spans="1:8" ht="25.5">
      <c r="A50" s="7" t="s">
        <v>126</v>
      </c>
      <c r="B50" s="8" t="s">
        <v>56</v>
      </c>
      <c r="C50" s="9">
        <f>INDEX('[1]ReporteExcel 29668705d0f408b'!$A$12:$G$81,MATCH(B50,'[1]ReporteExcel 29668705d0f408b'!$A$12:$A$81,0),2)</f>
        <v>97988445.5</v>
      </c>
      <c r="D50" s="9">
        <f>INDEX('[1]ReporteExcel 29668705d0f408b'!$A$12:$G$81,MATCH(B50,'[1]ReporteExcel 29668705d0f408b'!$A$12:$A$81,0),3)</f>
        <v>3432258.65</v>
      </c>
      <c r="E50" s="9">
        <f>INDEX('[1]ReporteExcel 29668705d0f408b'!$A$12:$G$81,MATCH(B50,'[1]ReporteExcel 29668705d0f408b'!$A$12:$A$81,0),4)</f>
        <v>101420704.15000001</v>
      </c>
      <c r="F50" s="9">
        <f>INDEX('[1]ReporteExcel 29668705d0f408b'!$A$12:$G$81,MATCH(B50,'[1]ReporteExcel 29668705d0f408b'!$A$12:$A$81,0),5)</f>
        <v>39781811.280000001</v>
      </c>
      <c r="G50" s="9">
        <f>INDEX('[1]ReporteExcel 29668705d0f408b'!$A$12:$G$81,MATCH(B50,'[1]ReporteExcel 29668705d0f408b'!$A$12:$A$81,0),6)</f>
        <v>38830023.509999998</v>
      </c>
      <c r="H50" s="9">
        <f>INDEX('[1]ReporteExcel 29668705d0f408b'!$A$12:$G$81,MATCH(B50,'[1]ReporteExcel 29668705d0f408b'!$A$12:$A$81,0),7)</f>
        <v>61638892.869999997</v>
      </c>
    </row>
    <row r="51" spans="1:8" ht="12.75">
      <c r="A51" s="7" t="s">
        <v>127</v>
      </c>
      <c r="B51" s="8" t="s">
        <v>57</v>
      </c>
      <c r="C51" s="9">
        <f>INDEX('[1]ReporteExcel 29668705d0f408b'!$A$12:$G$81,MATCH(B51,'[1]ReporteExcel 29668705d0f408b'!$A$12:$A$81,0),2)</f>
        <v>6589550.0199999996</v>
      </c>
      <c r="D51" s="9">
        <f>INDEX('[1]ReporteExcel 29668705d0f408b'!$A$12:$G$81,MATCH(B51,'[1]ReporteExcel 29668705d0f408b'!$A$12:$A$81,0),3)</f>
        <v>30000</v>
      </c>
      <c r="E51" s="9">
        <f>INDEX('[1]ReporteExcel 29668705d0f408b'!$A$12:$G$81,MATCH(B51,'[1]ReporteExcel 29668705d0f408b'!$A$12:$A$81,0),4)</f>
        <v>6619550.0199999996</v>
      </c>
      <c r="F51" s="9">
        <f>INDEX('[1]ReporteExcel 29668705d0f408b'!$A$12:$G$81,MATCH(B51,'[1]ReporteExcel 29668705d0f408b'!$A$12:$A$81,0),5)</f>
        <v>3558682.3</v>
      </c>
      <c r="G51" s="9">
        <f>INDEX('[1]ReporteExcel 29668705d0f408b'!$A$12:$G$81,MATCH(B51,'[1]ReporteExcel 29668705d0f408b'!$A$12:$A$81,0),6)</f>
        <v>3451153.38</v>
      </c>
      <c r="H51" s="9">
        <f>INDEX('[1]ReporteExcel 29668705d0f408b'!$A$12:$G$81,MATCH(B51,'[1]ReporteExcel 29668705d0f408b'!$A$12:$A$81,0),7)</f>
        <v>3060867.72</v>
      </c>
    </row>
    <row r="52" spans="1:8" ht="12.75">
      <c r="A52" s="7" t="s">
        <v>128</v>
      </c>
      <c r="B52" s="8" t="s">
        <v>58</v>
      </c>
      <c r="C52" s="9">
        <f>INDEX('[1]ReporteExcel 29668705d0f408b'!$A$12:$G$81,MATCH(B52,'[1]ReporteExcel 29668705d0f408b'!$A$12:$A$81,0),2)</f>
        <v>116848998.73999999</v>
      </c>
      <c r="D52" s="9">
        <f>INDEX('[1]ReporteExcel 29668705d0f408b'!$A$12:$G$81,MATCH(B52,'[1]ReporteExcel 29668705d0f408b'!$A$12:$A$81,0),3)</f>
        <v>42124411.369999997</v>
      </c>
      <c r="E52" s="9">
        <f>INDEX('[1]ReporteExcel 29668705d0f408b'!$A$12:$G$81,MATCH(B52,'[1]ReporteExcel 29668705d0f408b'!$A$12:$A$81,0),4)</f>
        <v>158973410.11000001</v>
      </c>
      <c r="F52" s="9">
        <f>INDEX('[1]ReporteExcel 29668705d0f408b'!$A$12:$G$81,MATCH(B52,'[1]ReporteExcel 29668705d0f408b'!$A$12:$A$81,0),5)</f>
        <v>96430410.930000007</v>
      </c>
      <c r="G52" s="9">
        <f>INDEX('[1]ReporteExcel 29668705d0f408b'!$A$12:$G$81,MATCH(B52,'[1]ReporteExcel 29668705d0f408b'!$A$12:$A$81,0),6)</f>
        <v>94162998.569999993</v>
      </c>
      <c r="H52" s="9">
        <f>INDEX('[1]ReporteExcel 29668705d0f408b'!$A$12:$G$81,MATCH(B52,'[1]ReporteExcel 29668705d0f408b'!$A$12:$A$81,0),7)</f>
        <v>62542999.18</v>
      </c>
    </row>
    <row r="53" spans="1:8" ht="12.75">
      <c r="A53" s="7" t="s">
        <v>129</v>
      </c>
      <c r="B53" s="8" t="s">
        <v>59</v>
      </c>
      <c r="C53" s="9">
        <f>INDEX('[1]ReporteExcel 29668705d0f408b'!$A$12:$G$81,MATCH(B53,'[1]ReporteExcel 29668705d0f408b'!$A$12:$A$81,0),2)</f>
        <v>7082327.0700000003</v>
      </c>
      <c r="D53" s="9">
        <f>INDEX('[1]ReporteExcel 29668705d0f408b'!$A$12:$G$81,MATCH(B53,'[1]ReporteExcel 29668705d0f408b'!$A$12:$A$81,0),3)</f>
        <v>9774</v>
      </c>
      <c r="E53" s="9">
        <f>INDEX('[1]ReporteExcel 29668705d0f408b'!$A$12:$G$81,MATCH(B53,'[1]ReporteExcel 29668705d0f408b'!$A$12:$A$81,0),4)</f>
        <v>7092101.0700000003</v>
      </c>
      <c r="F53" s="9">
        <f>INDEX('[1]ReporteExcel 29668705d0f408b'!$A$12:$G$81,MATCH(B53,'[1]ReporteExcel 29668705d0f408b'!$A$12:$A$81,0),5)</f>
        <v>2624491.92</v>
      </c>
      <c r="G53" s="9">
        <f>INDEX('[1]ReporteExcel 29668705d0f408b'!$A$12:$G$81,MATCH(B53,'[1]ReporteExcel 29668705d0f408b'!$A$12:$A$81,0),6)</f>
        <v>2465013.85</v>
      </c>
      <c r="H53" s="9">
        <f>INDEX('[1]ReporteExcel 29668705d0f408b'!$A$12:$G$81,MATCH(B53,'[1]ReporteExcel 29668705d0f408b'!$A$12:$A$81,0),7)</f>
        <v>4467609.1500000004</v>
      </c>
    </row>
    <row r="54" spans="1:8" ht="12.75">
      <c r="A54" s="7" t="s">
        <v>130</v>
      </c>
      <c r="B54" s="8" t="s">
        <v>60</v>
      </c>
      <c r="C54" s="9">
        <f>INDEX('[1]ReporteExcel 29668705d0f408b'!$A$12:$G$81,MATCH(B54,'[1]ReporteExcel 29668705d0f408b'!$A$12:$A$81,0),2)</f>
        <v>1198979.8799999999</v>
      </c>
      <c r="D54" s="9">
        <f>INDEX('[1]ReporteExcel 29668705d0f408b'!$A$12:$G$81,MATCH(B54,'[1]ReporteExcel 29668705d0f408b'!$A$12:$A$81,0),3)</f>
        <v>689862</v>
      </c>
      <c r="E54" s="9">
        <f>INDEX('[1]ReporteExcel 29668705d0f408b'!$A$12:$G$81,MATCH(B54,'[1]ReporteExcel 29668705d0f408b'!$A$12:$A$81,0),4)</f>
        <v>1888841.88</v>
      </c>
      <c r="F54" s="9">
        <f>INDEX('[1]ReporteExcel 29668705d0f408b'!$A$12:$G$81,MATCH(B54,'[1]ReporteExcel 29668705d0f408b'!$A$12:$A$81,0),5)</f>
        <v>1193507.6100000001</v>
      </c>
      <c r="G54" s="9">
        <f>INDEX('[1]ReporteExcel 29668705d0f408b'!$A$12:$G$81,MATCH(B54,'[1]ReporteExcel 29668705d0f408b'!$A$12:$A$81,0),6)</f>
        <v>1179881.01</v>
      </c>
      <c r="H54" s="9">
        <f>INDEX('[1]ReporteExcel 29668705d0f408b'!$A$12:$G$81,MATCH(B54,'[1]ReporteExcel 29668705d0f408b'!$A$12:$A$81,0),7)</f>
        <v>695334.27</v>
      </c>
    </row>
    <row r="55" spans="1:8" ht="12.75">
      <c r="A55" s="7" t="s">
        <v>131</v>
      </c>
      <c r="B55" s="8" t="s">
        <v>61</v>
      </c>
      <c r="C55" s="9">
        <f>INDEX('[1]ReporteExcel 29668705d0f408b'!$A$12:$G$81,MATCH(B55,'[1]ReporteExcel 29668705d0f408b'!$A$12:$A$81,0),2)</f>
        <v>46678152.630000003</v>
      </c>
      <c r="D55" s="9">
        <f>INDEX('[1]ReporteExcel 29668705d0f408b'!$A$12:$G$81,MATCH(B55,'[1]ReporteExcel 29668705d0f408b'!$A$12:$A$81,0),3)</f>
        <v>390730</v>
      </c>
      <c r="E55" s="9">
        <f>INDEX('[1]ReporteExcel 29668705d0f408b'!$A$12:$G$81,MATCH(B55,'[1]ReporteExcel 29668705d0f408b'!$A$12:$A$81,0),4)</f>
        <v>47068882.630000003</v>
      </c>
      <c r="F55" s="9">
        <f>INDEX('[1]ReporteExcel 29668705d0f408b'!$A$12:$G$81,MATCH(B55,'[1]ReporteExcel 29668705d0f408b'!$A$12:$A$81,0),5)</f>
        <v>18947533.109999999</v>
      </c>
      <c r="G55" s="9">
        <f>INDEX('[1]ReporteExcel 29668705d0f408b'!$A$12:$G$81,MATCH(B55,'[1]ReporteExcel 29668705d0f408b'!$A$12:$A$81,0),6)</f>
        <v>18556507</v>
      </c>
      <c r="H55" s="9">
        <f>INDEX('[1]ReporteExcel 29668705d0f408b'!$A$12:$G$81,MATCH(B55,'[1]ReporteExcel 29668705d0f408b'!$A$12:$A$81,0),7)</f>
        <v>28121349.52</v>
      </c>
    </row>
    <row r="56" spans="1:8" ht="12.75">
      <c r="A56" s="7" t="s">
        <v>132</v>
      </c>
      <c r="B56" s="8" t="s">
        <v>62</v>
      </c>
      <c r="C56" s="9">
        <f>INDEX('[1]ReporteExcel 29668705d0f408b'!$A$12:$G$81,MATCH(B56,'[1]ReporteExcel 29668705d0f408b'!$A$12:$A$81,0),2)</f>
        <v>28910860.739999998</v>
      </c>
      <c r="D56" s="9">
        <f>INDEX('[1]ReporteExcel 29668705d0f408b'!$A$12:$G$81,MATCH(B56,'[1]ReporteExcel 29668705d0f408b'!$A$12:$A$81,0),3)</f>
        <v>-2378435.69</v>
      </c>
      <c r="E56" s="9">
        <f>INDEX('[1]ReporteExcel 29668705d0f408b'!$A$12:$G$81,MATCH(B56,'[1]ReporteExcel 29668705d0f408b'!$A$12:$A$81,0),4)</f>
        <v>26532425.050000001</v>
      </c>
      <c r="F56" s="9">
        <f>INDEX('[1]ReporteExcel 29668705d0f408b'!$A$12:$G$81,MATCH(B56,'[1]ReporteExcel 29668705d0f408b'!$A$12:$A$81,0),5)</f>
        <v>3045093.55</v>
      </c>
      <c r="G56" s="9">
        <f>INDEX('[1]ReporteExcel 29668705d0f408b'!$A$12:$G$81,MATCH(B56,'[1]ReporteExcel 29668705d0f408b'!$A$12:$A$81,0),6)</f>
        <v>3007183.72</v>
      </c>
      <c r="H56" s="9">
        <f>INDEX('[1]ReporteExcel 29668705d0f408b'!$A$12:$G$81,MATCH(B56,'[1]ReporteExcel 29668705d0f408b'!$A$12:$A$81,0),7)</f>
        <v>23487331.5</v>
      </c>
    </row>
    <row r="57" spans="1:8" ht="12.75">
      <c r="A57" s="7" t="s">
        <v>133</v>
      </c>
      <c r="B57" s="8" t="s">
        <v>63</v>
      </c>
      <c r="C57" s="9">
        <f>INDEX('[1]ReporteExcel 29668705d0f408b'!$A$12:$G$81,MATCH(B57,'[1]ReporteExcel 29668705d0f408b'!$A$12:$A$81,0),2)</f>
        <v>768680.07</v>
      </c>
      <c r="D57" s="9">
        <f>INDEX('[1]ReporteExcel 29668705d0f408b'!$A$12:$G$81,MATCH(B57,'[1]ReporteExcel 29668705d0f408b'!$A$12:$A$81,0),3)</f>
        <v>0</v>
      </c>
      <c r="E57" s="9">
        <f>INDEX('[1]ReporteExcel 29668705d0f408b'!$A$12:$G$81,MATCH(B57,'[1]ReporteExcel 29668705d0f408b'!$A$12:$A$81,0),4)</f>
        <v>768680.07</v>
      </c>
      <c r="F57" s="9">
        <f>INDEX('[1]ReporteExcel 29668705d0f408b'!$A$12:$G$81,MATCH(B57,'[1]ReporteExcel 29668705d0f408b'!$A$12:$A$81,0),5)</f>
        <v>297706.37</v>
      </c>
      <c r="G57" s="9">
        <f>INDEX('[1]ReporteExcel 29668705d0f408b'!$A$12:$G$81,MATCH(B57,'[1]ReporteExcel 29668705d0f408b'!$A$12:$A$81,0),6)</f>
        <v>292559.81</v>
      </c>
      <c r="H57" s="9">
        <f>INDEX('[1]ReporteExcel 29668705d0f408b'!$A$12:$G$81,MATCH(B57,'[1]ReporteExcel 29668705d0f408b'!$A$12:$A$81,0),7)</f>
        <v>470973.7</v>
      </c>
    </row>
    <row r="58" spans="1:8" ht="12.75">
      <c r="A58" s="7" t="s">
        <v>134</v>
      </c>
      <c r="B58" s="8" t="s">
        <v>64</v>
      </c>
      <c r="C58" s="9">
        <f>INDEX('[1]ReporteExcel 29668705d0f408b'!$A$12:$G$81,MATCH(B58,'[1]ReporteExcel 29668705d0f408b'!$A$12:$A$81,0),2)</f>
        <v>4222666.51</v>
      </c>
      <c r="D58" s="9">
        <f>INDEX('[1]ReporteExcel 29668705d0f408b'!$A$12:$G$81,MATCH(B58,'[1]ReporteExcel 29668705d0f408b'!$A$12:$A$81,0),3)</f>
        <v>46466</v>
      </c>
      <c r="E58" s="9">
        <f>INDEX('[1]ReporteExcel 29668705d0f408b'!$A$12:$G$81,MATCH(B58,'[1]ReporteExcel 29668705d0f408b'!$A$12:$A$81,0),4)</f>
        <v>4269132.51</v>
      </c>
      <c r="F58" s="9">
        <f>INDEX('[1]ReporteExcel 29668705d0f408b'!$A$12:$G$81,MATCH(B58,'[1]ReporteExcel 29668705d0f408b'!$A$12:$A$81,0),5)</f>
        <v>1802652.95</v>
      </c>
      <c r="G58" s="9">
        <f>INDEX('[1]ReporteExcel 29668705d0f408b'!$A$12:$G$81,MATCH(B58,'[1]ReporteExcel 29668705d0f408b'!$A$12:$A$81,0),6)</f>
        <v>1738300.19</v>
      </c>
      <c r="H58" s="9">
        <f>INDEX('[1]ReporteExcel 29668705d0f408b'!$A$12:$G$81,MATCH(B58,'[1]ReporteExcel 29668705d0f408b'!$A$12:$A$81,0),7)</f>
        <v>2466479.56</v>
      </c>
    </row>
    <row r="59" spans="1:8" ht="12.75">
      <c r="A59" s="7" t="s">
        <v>135</v>
      </c>
      <c r="B59" s="8" t="s">
        <v>65</v>
      </c>
      <c r="C59" s="9">
        <f>INDEX('[1]ReporteExcel 29668705d0f408b'!$A$12:$G$81,MATCH(B59,'[1]ReporteExcel 29668705d0f408b'!$A$12:$A$81,0),2)</f>
        <v>1756114</v>
      </c>
      <c r="D59" s="9">
        <f>INDEX('[1]ReporteExcel 29668705d0f408b'!$A$12:$G$81,MATCH(B59,'[1]ReporteExcel 29668705d0f408b'!$A$12:$A$81,0),3)</f>
        <v>0</v>
      </c>
      <c r="E59" s="9">
        <f>INDEX('[1]ReporteExcel 29668705d0f408b'!$A$12:$G$81,MATCH(B59,'[1]ReporteExcel 29668705d0f408b'!$A$12:$A$81,0),4)</f>
        <v>1756114</v>
      </c>
      <c r="F59" s="9">
        <f>INDEX('[1]ReporteExcel 29668705d0f408b'!$A$12:$G$81,MATCH(B59,'[1]ReporteExcel 29668705d0f408b'!$A$12:$A$81,0),5)</f>
        <v>697455.85</v>
      </c>
      <c r="G59" s="9">
        <f>INDEX('[1]ReporteExcel 29668705d0f408b'!$A$12:$G$81,MATCH(B59,'[1]ReporteExcel 29668705d0f408b'!$A$12:$A$81,0),6)</f>
        <v>683130.35</v>
      </c>
      <c r="H59" s="9">
        <f>INDEX('[1]ReporteExcel 29668705d0f408b'!$A$12:$G$81,MATCH(B59,'[1]ReporteExcel 29668705d0f408b'!$A$12:$A$81,0),7)</f>
        <v>1058658.1499999999</v>
      </c>
    </row>
    <row r="60" spans="1:8" ht="12.75">
      <c r="A60" s="7" t="s">
        <v>136</v>
      </c>
      <c r="B60" s="8" t="s">
        <v>66</v>
      </c>
      <c r="C60" s="9">
        <f>INDEX('[1]ReporteExcel 29668705d0f408b'!$A$12:$G$81,MATCH(B60,'[1]ReporteExcel 29668705d0f408b'!$A$12:$A$81,0),2)</f>
        <v>2282082.36</v>
      </c>
      <c r="D60" s="9">
        <f>INDEX('[1]ReporteExcel 29668705d0f408b'!$A$12:$G$81,MATCH(B60,'[1]ReporteExcel 29668705d0f408b'!$A$12:$A$81,0),3)</f>
        <v>0</v>
      </c>
      <c r="E60" s="9">
        <f>INDEX('[1]ReporteExcel 29668705d0f408b'!$A$12:$G$81,MATCH(B60,'[1]ReporteExcel 29668705d0f408b'!$A$12:$A$81,0),4)</f>
        <v>2282082.36</v>
      </c>
      <c r="F60" s="9">
        <f>INDEX('[1]ReporteExcel 29668705d0f408b'!$A$12:$G$81,MATCH(B60,'[1]ReporteExcel 29668705d0f408b'!$A$12:$A$81,0),5)</f>
        <v>918812.71</v>
      </c>
      <c r="G60" s="9">
        <f>INDEX('[1]ReporteExcel 29668705d0f408b'!$A$12:$G$81,MATCH(B60,'[1]ReporteExcel 29668705d0f408b'!$A$12:$A$81,0),6)</f>
        <v>899454.62</v>
      </c>
      <c r="H60" s="9">
        <f>INDEX('[1]ReporteExcel 29668705d0f408b'!$A$12:$G$81,MATCH(B60,'[1]ReporteExcel 29668705d0f408b'!$A$12:$A$81,0),7)</f>
        <v>1363269.65</v>
      </c>
    </row>
    <row r="61" spans="1:8" ht="12.75">
      <c r="A61" s="7" t="s">
        <v>137</v>
      </c>
      <c r="B61" s="8" t="s">
        <v>67</v>
      </c>
      <c r="C61" s="9">
        <f>INDEX('[1]ReporteExcel 29668705d0f408b'!$A$12:$G$81,MATCH(B61,'[1]ReporteExcel 29668705d0f408b'!$A$12:$A$81,0),2)</f>
        <v>1181412.04</v>
      </c>
      <c r="D61" s="9">
        <f>INDEX('[1]ReporteExcel 29668705d0f408b'!$A$12:$G$81,MATCH(B61,'[1]ReporteExcel 29668705d0f408b'!$A$12:$A$81,0),3)</f>
        <v>0</v>
      </c>
      <c r="E61" s="9">
        <f>INDEX('[1]ReporteExcel 29668705d0f408b'!$A$12:$G$81,MATCH(B61,'[1]ReporteExcel 29668705d0f408b'!$A$12:$A$81,0),4)</f>
        <v>1181412.04</v>
      </c>
      <c r="F61" s="9">
        <f>INDEX('[1]ReporteExcel 29668705d0f408b'!$A$12:$G$81,MATCH(B61,'[1]ReporteExcel 29668705d0f408b'!$A$12:$A$81,0),5)</f>
        <v>473414.23</v>
      </c>
      <c r="G61" s="9">
        <f>INDEX('[1]ReporteExcel 29668705d0f408b'!$A$12:$G$81,MATCH(B61,'[1]ReporteExcel 29668705d0f408b'!$A$12:$A$81,0),6)</f>
        <v>463253.12</v>
      </c>
      <c r="H61" s="9">
        <f>INDEX('[1]ReporteExcel 29668705d0f408b'!$A$12:$G$81,MATCH(B61,'[1]ReporteExcel 29668705d0f408b'!$A$12:$A$81,0),7)</f>
        <v>707997.81</v>
      </c>
    </row>
    <row r="62" spans="1:8" ht="12.75">
      <c r="A62" s="7" t="s">
        <v>138</v>
      </c>
      <c r="B62" s="8" t="s">
        <v>68</v>
      </c>
      <c r="C62" s="9">
        <f>INDEX('[1]ReporteExcel 29668705d0f408b'!$A$12:$G$81,MATCH(B62,'[1]ReporteExcel 29668705d0f408b'!$A$12:$A$81,0),2)</f>
        <v>11686013.550000001</v>
      </c>
      <c r="D62" s="9">
        <f>INDEX('[1]ReporteExcel 29668705d0f408b'!$A$12:$G$81,MATCH(B62,'[1]ReporteExcel 29668705d0f408b'!$A$12:$A$81,0),3)</f>
        <v>176820.05</v>
      </c>
      <c r="E62" s="9">
        <f>INDEX('[1]ReporteExcel 29668705d0f408b'!$A$12:$G$81,MATCH(B62,'[1]ReporteExcel 29668705d0f408b'!$A$12:$A$81,0),4)</f>
        <v>11862833.6</v>
      </c>
      <c r="F62" s="9">
        <f>INDEX('[1]ReporteExcel 29668705d0f408b'!$A$12:$G$81,MATCH(B62,'[1]ReporteExcel 29668705d0f408b'!$A$12:$A$81,0),5)</f>
        <v>5702115.0300000003</v>
      </c>
      <c r="G62" s="9">
        <f>INDEX('[1]ReporteExcel 29668705d0f408b'!$A$12:$G$81,MATCH(B62,'[1]ReporteExcel 29668705d0f408b'!$A$12:$A$81,0),6)</f>
        <v>5444899.0999999996</v>
      </c>
      <c r="H62" s="9">
        <f>INDEX('[1]ReporteExcel 29668705d0f408b'!$A$12:$G$81,MATCH(B62,'[1]ReporteExcel 29668705d0f408b'!$A$12:$A$81,0),7)</f>
        <v>6160718.5700000003</v>
      </c>
    </row>
    <row r="63" spans="1:8" ht="12.75">
      <c r="A63" s="7" t="s">
        <v>139</v>
      </c>
      <c r="B63" s="8" t="s">
        <v>69</v>
      </c>
      <c r="C63" s="9">
        <f>INDEX('[1]ReporteExcel 29668705d0f408b'!$A$12:$G$81,MATCH(B63,'[1]ReporteExcel 29668705d0f408b'!$A$12:$A$81,0),2)</f>
        <v>44992502.840000004</v>
      </c>
      <c r="D63" s="9">
        <f>INDEX('[1]ReporteExcel 29668705d0f408b'!$A$12:$G$81,MATCH(B63,'[1]ReporteExcel 29668705d0f408b'!$A$12:$A$81,0),3)</f>
        <v>-5725077.5700000003</v>
      </c>
      <c r="E63" s="9">
        <f>INDEX('[1]ReporteExcel 29668705d0f408b'!$A$12:$G$81,MATCH(B63,'[1]ReporteExcel 29668705d0f408b'!$A$12:$A$81,0),4)</f>
        <v>39267425.270000003</v>
      </c>
      <c r="F63" s="9">
        <f>INDEX('[1]ReporteExcel 29668705d0f408b'!$A$12:$G$81,MATCH(B63,'[1]ReporteExcel 29668705d0f408b'!$A$12:$A$81,0),5)</f>
        <v>6930434.75</v>
      </c>
      <c r="G63" s="9">
        <f>INDEX('[1]ReporteExcel 29668705d0f408b'!$A$12:$G$81,MATCH(B63,'[1]ReporteExcel 29668705d0f408b'!$A$12:$A$81,0),6)</f>
        <v>6669672.1500000004</v>
      </c>
      <c r="H63" s="9">
        <f>INDEX('[1]ReporteExcel 29668705d0f408b'!$A$12:$G$81,MATCH(B63,'[1]ReporteExcel 29668705d0f408b'!$A$12:$A$81,0),7)</f>
        <v>32336990.52</v>
      </c>
    </row>
    <row r="64" spans="1:8" ht="12.75">
      <c r="A64" s="7" t="s">
        <v>140</v>
      </c>
      <c r="B64" s="8" t="s">
        <v>70</v>
      </c>
      <c r="C64" s="9">
        <f>INDEX('[1]ReporteExcel 29668705d0f408b'!$A$12:$G$81,MATCH(B64,'[1]ReporteExcel 29668705d0f408b'!$A$12:$A$81,0),2)</f>
        <v>1537071.04</v>
      </c>
      <c r="D64" s="9">
        <f>INDEX('[1]ReporteExcel 29668705d0f408b'!$A$12:$G$81,MATCH(B64,'[1]ReporteExcel 29668705d0f408b'!$A$12:$A$81,0),3)</f>
        <v>0</v>
      </c>
      <c r="E64" s="9">
        <f>INDEX('[1]ReporteExcel 29668705d0f408b'!$A$12:$G$81,MATCH(B64,'[1]ReporteExcel 29668705d0f408b'!$A$12:$A$81,0),4)</f>
        <v>1537071.04</v>
      </c>
      <c r="F64" s="9">
        <f>INDEX('[1]ReporteExcel 29668705d0f408b'!$A$12:$G$81,MATCH(B64,'[1]ReporteExcel 29668705d0f408b'!$A$12:$A$81,0),5)</f>
        <v>591188.85</v>
      </c>
      <c r="G64" s="9">
        <f>INDEX('[1]ReporteExcel 29668705d0f408b'!$A$12:$G$81,MATCH(B64,'[1]ReporteExcel 29668705d0f408b'!$A$12:$A$81,0),6)</f>
        <v>579142.97</v>
      </c>
      <c r="H64" s="9">
        <f>INDEX('[1]ReporteExcel 29668705d0f408b'!$A$12:$G$81,MATCH(B64,'[1]ReporteExcel 29668705d0f408b'!$A$12:$A$81,0),7)</f>
        <v>945882.19</v>
      </c>
    </row>
    <row r="65" spans="1:8" ht="12.75">
      <c r="A65" s="7" t="s">
        <v>141</v>
      </c>
      <c r="B65" s="8" t="s">
        <v>71</v>
      </c>
      <c r="C65" s="9">
        <f>INDEX('[1]ReporteExcel 29668705d0f408b'!$A$12:$G$81,MATCH(B65,'[1]ReporteExcel 29668705d0f408b'!$A$12:$A$81,0),2)</f>
        <v>13076071.74</v>
      </c>
      <c r="D65" s="9">
        <f>INDEX('[1]ReporteExcel 29668705d0f408b'!$A$12:$G$81,MATCH(B65,'[1]ReporteExcel 29668705d0f408b'!$A$12:$A$81,0),3)</f>
        <v>0</v>
      </c>
      <c r="E65" s="9">
        <f>INDEX('[1]ReporteExcel 29668705d0f408b'!$A$12:$G$81,MATCH(B65,'[1]ReporteExcel 29668705d0f408b'!$A$12:$A$81,0),4)</f>
        <v>13076071.74</v>
      </c>
      <c r="F65" s="9">
        <f>INDEX('[1]ReporteExcel 29668705d0f408b'!$A$12:$G$81,MATCH(B65,'[1]ReporteExcel 29668705d0f408b'!$A$12:$A$81,0),5)</f>
        <v>7772197.0499999998</v>
      </c>
      <c r="G65" s="9">
        <f>INDEX('[1]ReporteExcel 29668705d0f408b'!$A$12:$G$81,MATCH(B65,'[1]ReporteExcel 29668705d0f408b'!$A$12:$A$81,0),6)</f>
        <v>7638417.1100000003</v>
      </c>
      <c r="H65" s="9">
        <f>INDEX('[1]ReporteExcel 29668705d0f408b'!$A$12:$G$81,MATCH(B65,'[1]ReporteExcel 29668705d0f408b'!$A$12:$A$81,0),7)</f>
        <v>5303874.6900000004</v>
      </c>
    </row>
    <row r="66" spans="1:8" ht="12.75">
      <c r="A66" s="7" t="s">
        <v>142</v>
      </c>
      <c r="B66" s="8" t="s">
        <v>72</v>
      </c>
      <c r="C66" s="9">
        <f>INDEX('[1]ReporteExcel 29668705d0f408b'!$A$12:$G$81,MATCH(B66,'[1]ReporteExcel 29668705d0f408b'!$A$12:$A$81,0),2)</f>
        <v>1144967.6399999999</v>
      </c>
      <c r="D66" s="9">
        <f>INDEX('[1]ReporteExcel 29668705d0f408b'!$A$12:$G$81,MATCH(B66,'[1]ReporteExcel 29668705d0f408b'!$A$12:$A$81,0),3)</f>
        <v>0</v>
      </c>
      <c r="E66" s="9">
        <f>INDEX('[1]ReporteExcel 29668705d0f408b'!$A$12:$G$81,MATCH(B66,'[1]ReporteExcel 29668705d0f408b'!$A$12:$A$81,0),4)</f>
        <v>1144967.6399999999</v>
      </c>
      <c r="F66" s="9">
        <f>INDEX('[1]ReporteExcel 29668705d0f408b'!$A$12:$G$81,MATCH(B66,'[1]ReporteExcel 29668705d0f408b'!$A$12:$A$81,0),5)</f>
        <v>430388.05</v>
      </c>
      <c r="G66" s="9">
        <f>INDEX('[1]ReporteExcel 29668705d0f408b'!$A$12:$G$81,MATCH(B66,'[1]ReporteExcel 29668705d0f408b'!$A$12:$A$81,0),6)</f>
        <v>421515.92</v>
      </c>
      <c r="H66" s="9">
        <f>INDEX('[1]ReporteExcel 29668705d0f408b'!$A$12:$G$81,MATCH(B66,'[1]ReporteExcel 29668705d0f408b'!$A$12:$A$81,0),7)</f>
        <v>714579.59</v>
      </c>
    </row>
    <row r="67" spans="1:8" ht="12.75">
      <c r="A67" s="7" t="s">
        <v>143</v>
      </c>
      <c r="B67" s="8" t="s">
        <v>73</v>
      </c>
      <c r="C67" s="9">
        <f>INDEX('[1]ReporteExcel 29668705d0f408b'!$A$12:$G$81,MATCH(B67,'[1]ReporteExcel 29668705d0f408b'!$A$12:$A$81,0),2)</f>
        <v>767467.88</v>
      </c>
      <c r="D67" s="9">
        <f>INDEX('[1]ReporteExcel 29668705d0f408b'!$A$12:$G$81,MATCH(B67,'[1]ReporteExcel 29668705d0f408b'!$A$12:$A$81,0),3)</f>
        <v>0</v>
      </c>
      <c r="E67" s="9">
        <f>INDEX('[1]ReporteExcel 29668705d0f408b'!$A$12:$G$81,MATCH(B67,'[1]ReporteExcel 29668705d0f408b'!$A$12:$A$81,0),4)</f>
        <v>767467.88</v>
      </c>
      <c r="F67" s="9">
        <f>INDEX('[1]ReporteExcel 29668705d0f408b'!$A$12:$G$81,MATCH(B67,'[1]ReporteExcel 29668705d0f408b'!$A$12:$A$81,0),5)</f>
        <v>341774.09</v>
      </c>
      <c r="G67" s="9">
        <f>INDEX('[1]ReporteExcel 29668705d0f408b'!$A$12:$G$81,MATCH(B67,'[1]ReporteExcel 29668705d0f408b'!$A$12:$A$81,0),6)</f>
        <v>337121.75</v>
      </c>
      <c r="H67" s="9">
        <f>INDEX('[1]ReporteExcel 29668705d0f408b'!$A$12:$G$81,MATCH(B67,'[1]ReporteExcel 29668705d0f408b'!$A$12:$A$81,0),7)</f>
        <v>425693.79</v>
      </c>
    </row>
    <row r="68" spans="1:8" ht="12.75">
      <c r="A68" s="7" t="s">
        <v>144</v>
      </c>
      <c r="B68" s="8" t="s">
        <v>74</v>
      </c>
      <c r="C68" s="9">
        <f>INDEX('[1]ReporteExcel 29668705d0f408b'!$A$12:$G$81,MATCH(B68,'[1]ReporteExcel 29668705d0f408b'!$A$12:$A$81,0),2)</f>
        <v>767467.88</v>
      </c>
      <c r="D68" s="9">
        <f>INDEX('[1]ReporteExcel 29668705d0f408b'!$A$12:$G$81,MATCH(B68,'[1]ReporteExcel 29668705d0f408b'!$A$12:$A$81,0),3)</f>
        <v>0</v>
      </c>
      <c r="E68" s="9">
        <f>INDEX('[1]ReporteExcel 29668705d0f408b'!$A$12:$G$81,MATCH(B68,'[1]ReporteExcel 29668705d0f408b'!$A$12:$A$81,0),4)</f>
        <v>767467.88</v>
      </c>
      <c r="F68" s="9">
        <f>INDEX('[1]ReporteExcel 29668705d0f408b'!$A$12:$G$81,MATCH(B68,'[1]ReporteExcel 29668705d0f408b'!$A$12:$A$81,0),5)</f>
        <v>329328.36</v>
      </c>
      <c r="G68" s="9">
        <f>INDEX('[1]ReporteExcel 29668705d0f408b'!$A$12:$G$81,MATCH(B68,'[1]ReporteExcel 29668705d0f408b'!$A$12:$A$81,0),6)</f>
        <v>320260.02</v>
      </c>
      <c r="H68" s="9">
        <f>INDEX('[1]ReporteExcel 29668705d0f408b'!$A$12:$G$81,MATCH(B68,'[1]ReporteExcel 29668705d0f408b'!$A$12:$A$81,0),7)</f>
        <v>438139.52</v>
      </c>
    </row>
    <row r="69" spans="1:8" ht="12.75">
      <c r="A69" s="7" t="s">
        <v>145</v>
      </c>
      <c r="B69" s="8" t="s">
        <v>75</v>
      </c>
      <c r="C69" s="9">
        <f>INDEX('[1]ReporteExcel 29668705d0f408b'!$A$12:$G$81,MATCH(B69,'[1]ReporteExcel 29668705d0f408b'!$A$12:$A$81,0),2)</f>
        <v>767467.88</v>
      </c>
      <c r="D69" s="9">
        <f>INDEX('[1]ReporteExcel 29668705d0f408b'!$A$12:$G$81,MATCH(B69,'[1]ReporteExcel 29668705d0f408b'!$A$12:$A$81,0),3)</f>
        <v>0</v>
      </c>
      <c r="E69" s="9">
        <f>INDEX('[1]ReporteExcel 29668705d0f408b'!$A$12:$G$81,MATCH(B69,'[1]ReporteExcel 29668705d0f408b'!$A$12:$A$81,0),4)</f>
        <v>767467.88</v>
      </c>
      <c r="F69" s="9">
        <f>INDEX('[1]ReporteExcel 29668705d0f408b'!$A$12:$G$81,MATCH(B69,'[1]ReporteExcel 29668705d0f408b'!$A$12:$A$81,0),5)</f>
        <v>272883.95</v>
      </c>
      <c r="G69" s="9">
        <f>INDEX('[1]ReporteExcel 29668705d0f408b'!$A$12:$G$81,MATCH(B69,'[1]ReporteExcel 29668705d0f408b'!$A$12:$A$81,0),6)</f>
        <v>266836.31</v>
      </c>
      <c r="H69" s="9">
        <f>INDEX('[1]ReporteExcel 29668705d0f408b'!$A$12:$G$81,MATCH(B69,'[1]ReporteExcel 29668705d0f408b'!$A$12:$A$81,0),7)</f>
        <v>494583.93</v>
      </c>
    </row>
    <row r="70" spans="1:8" ht="12.75">
      <c r="A70" s="7" t="s">
        <v>146</v>
      </c>
      <c r="B70" s="8" t="s">
        <v>76</v>
      </c>
      <c r="C70" s="9">
        <f>INDEX('[1]ReporteExcel 29668705d0f408b'!$A$12:$G$81,MATCH(B70,'[1]ReporteExcel 29668705d0f408b'!$A$12:$A$81,0),2)</f>
        <v>888390.14</v>
      </c>
      <c r="D70" s="9">
        <f>INDEX('[1]ReporteExcel 29668705d0f408b'!$A$12:$G$81,MATCH(B70,'[1]ReporteExcel 29668705d0f408b'!$A$12:$A$81,0),3)</f>
        <v>0</v>
      </c>
      <c r="E70" s="9">
        <f>INDEX('[1]ReporteExcel 29668705d0f408b'!$A$12:$G$81,MATCH(B70,'[1]ReporteExcel 29668705d0f408b'!$A$12:$A$81,0),4)</f>
        <v>888390.14</v>
      </c>
      <c r="F70" s="9">
        <f>INDEX('[1]ReporteExcel 29668705d0f408b'!$A$12:$G$81,MATCH(B70,'[1]ReporteExcel 29668705d0f408b'!$A$12:$A$81,0),5)</f>
        <v>347650.39</v>
      </c>
      <c r="G70" s="9">
        <f>INDEX('[1]ReporteExcel 29668705d0f408b'!$A$12:$G$81,MATCH(B70,'[1]ReporteExcel 29668705d0f408b'!$A$12:$A$81,0),6)</f>
        <v>342225.22</v>
      </c>
      <c r="H70" s="9">
        <f>INDEX('[1]ReporteExcel 29668705d0f408b'!$A$12:$G$81,MATCH(B70,'[1]ReporteExcel 29668705d0f408b'!$A$12:$A$81,0),7)</f>
        <v>540739.75</v>
      </c>
    </row>
    <row r="71" spans="1:8" ht="25.5">
      <c r="A71" s="7" t="s">
        <v>147</v>
      </c>
      <c r="B71" s="8" t="s">
        <v>77</v>
      </c>
      <c r="C71" s="9">
        <f>INDEX('[1]ReporteExcel 29668705d0f408b'!$A$12:$G$81,MATCH(B71,'[1]ReporteExcel 29668705d0f408b'!$A$12:$A$81,0),2)</f>
        <v>767467.88</v>
      </c>
      <c r="D71" s="9">
        <f>INDEX('[1]ReporteExcel 29668705d0f408b'!$A$12:$G$81,MATCH(B71,'[1]ReporteExcel 29668705d0f408b'!$A$12:$A$81,0),3)</f>
        <v>0</v>
      </c>
      <c r="E71" s="9">
        <f>INDEX('[1]ReporteExcel 29668705d0f408b'!$A$12:$G$81,MATCH(B71,'[1]ReporteExcel 29668705d0f408b'!$A$12:$A$81,0),4)</f>
        <v>767467.88</v>
      </c>
      <c r="F71" s="9">
        <f>INDEX('[1]ReporteExcel 29668705d0f408b'!$A$12:$G$81,MATCH(B71,'[1]ReporteExcel 29668705d0f408b'!$A$12:$A$81,0),5)</f>
        <v>295867.05</v>
      </c>
      <c r="G71" s="9">
        <f>INDEX('[1]ReporteExcel 29668705d0f408b'!$A$12:$G$81,MATCH(B71,'[1]ReporteExcel 29668705d0f408b'!$A$12:$A$81,0),6)</f>
        <v>290889.59000000003</v>
      </c>
      <c r="H71" s="9">
        <f>INDEX('[1]ReporteExcel 29668705d0f408b'!$A$12:$G$81,MATCH(B71,'[1]ReporteExcel 29668705d0f408b'!$A$12:$A$81,0),7)</f>
        <v>471600.83</v>
      </c>
    </row>
    <row r="72" spans="1:8" ht="12.75">
      <c r="A72" s="7" t="s">
        <v>148</v>
      </c>
      <c r="B72" s="8" t="s">
        <v>78</v>
      </c>
      <c r="C72" s="9">
        <f>INDEX('[1]ReporteExcel 29668705d0f408b'!$A$12:$G$81,MATCH(B72,'[1]ReporteExcel 29668705d0f408b'!$A$12:$A$81,0),2)</f>
        <v>767467.88</v>
      </c>
      <c r="D72" s="9">
        <f>INDEX('[1]ReporteExcel 29668705d0f408b'!$A$12:$G$81,MATCH(B72,'[1]ReporteExcel 29668705d0f408b'!$A$12:$A$81,0),3)</f>
        <v>0</v>
      </c>
      <c r="E72" s="9">
        <f>INDEX('[1]ReporteExcel 29668705d0f408b'!$A$12:$G$81,MATCH(B72,'[1]ReporteExcel 29668705d0f408b'!$A$12:$A$81,0),4)</f>
        <v>767467.88</v>
      </c>
      <c r="F72" s="9">
        <f>INDEX('[1]ReporteExcel 29668705d0f408b'!$A$12:$G$81,MATCH(B72,'[1]ReporteExcel 29668705d0f408b'!$A$12:$A$81,0),5)</f>
        <v>311070.86</v>
      </c>
      <c r="G72" s="9">
        <f>INDEX('[1]ReporteExcel 29668705d0f408b'!$A$12:$G$81,MATCH(B72,'[1]ReporteExcel 29668705d0f408b'!$A$12:$A$81,0),6)</f>
        <v>306428.76</v>
      </c>
      <c r="H72" s="9">
        <f>INDEX('[1]ReporteExcel 29668705d0f408b'!$A$12:$G$81,MATCH(B72,'[1]ReporteExcel 29668705d0f408b'!$A$12:$A$81,0),7)</f>
        <v>456397.02</v>
      </c>
    </row>
    <row r="73" spans="1:8" ht="25.5">
      <c r="A73" s="7" t="s">
        <v>149</v>
      </c>
      <c r="B73" s="8" t="s">
        <v>79</v>
      </c>
      <c r="C73" s="9">
        <f>INDEX('[1]ReporteExcel 29668705d0f408b'!$A$12:$G$81,MATCH(B73,'[1]ReporteExcel 29668705d0f408b'!$A$12:$A$81,0),2)</f>
        <v>767467.88</v>
      </c>
      <c r="D73" s="9">
        <f>INDEX('[1]ReporteExcel 29668705d0f408b'!$A$12:$G$81,MATCH(B73,'[1]ReporteExcel 29668705d0f408b'!$A$12:$A$81,0),3)</f>
        <v>0</v>
      </c>
      <c r="E73" s="9">
        <f>INDEX('[1]ReporteExcel 29668705d0f408b'!$A$12:$G$81,MATCH(B73,'[1]ReporteExcel 29668705d0f408b'!$A$12:$A$81,0),4)</f>
        <v>767467.88</v>
      </c>
      <c r="F73" s="9">
        <f>INDEX('[1]ReporteExcel 29668705d0f408b'!$A$12:$G$81,MATCH(B73,'[1]ReporteExcel 29668705d0f408b'!$A$12:$A$81,0),5)</f>
        <v>293482.51</v>
      </c>
      <c r="G73" s="9">
        <f>INDEX('[1]ReporteExcel 29668705d0f408b'!$A$12:$G$81,MATCH(B73,'[1]ReporteExcel 29668705d0f408b'!$A$12:$A$81,0),6)</f>
        <v>288804.52</v>
      </c>
      <c r="H73" s="9">
        <f>INDEX('[1]ReporteExcel 29668705d0f408b'!$A$12:$G$81,MATCH(B73,'[1]ReporteExcel 29668705d0f408b'!$A$12:$A$81,0),7)</f>
        <v>473985.37</v>
      </c>
    </row>
    <row r="74" spans="1:8" ht="25.5">
      <c r="A74" s="7" t="s">
        <v>150</v>
      </c>
      <c r="B74" s="10" t="s">
        <v>80</v>
      </c>
      <c r="C74" s="11">
        <f>INDEX('[1]ReporteExcel 29668705d0f408b'!$A$12:$G$81,MATCH(B74,'[1]ReporteExcel 29668705d0f408b'!$A$12:$A$81,0),2)</f>
        <v>767467.88</v>
      </c>
      <c r="D74" s="11">
        <f>INDEX('[1]ReporteExcel 29668705d0f408b'!$A$12:$G$81,MATCH(B74,'[1]ReporteExcel 29668705d0f408b'!$A$12:$A$81,0),3)</f>
        <v>0</v>
      </c>
      <c r="E74" s="11">
        <f>INDEX('[1]ReporteExcel 29668705d0f408b'!$A$12:$G$81,MATCH(B74,'[1]ReporteExcel 29668705d0f408b'!$A$12:$A$81,0),4)</f>
        <v>767467.88</v>
      </c>
      <c r="F74" s="11">
        <f>INDEX('[1]ReporteExcel 29668705d0f408b'!$A$12:$G$81,MATCH(B74,'[1]ReporteExcel 29668705d0f408b'!$A$12:$A$81,0),5)</f>
        <v>257454.2</v>
      </c>
      <c r="G74" s="11">
        <f>INDEX('[1]ReporteExcel 29668705d0f408b'!$A$12:$G$81,MATCH(B74,'[1]ReporteExcel 29668705d0f408b'!$A$12:$A$81,0),6)</f>
        <v>243486.8</v>
      </c>
      <c r="H74" s="11">
        <f>INDEX('[1]ReporteExcel 29668705d0f408b'!$A$12:$G$81,MATCH(B74,'[1]ReporteExcel 29668705d0f408b'!$A$12:$A$81,0),7)</f>
        <v>510013.68</v>
      </c>
    </row>
    <row r="75" spans="1:8" ht="12.75">
      <c r="A75" s="7" t="s">
        <v>151</v>
      </c>
      <c r="B75" s="8" t="s">
        <v>81</v>
      </c>
      <c r="C75" s="9">
        <f>INDEX('[1]ReporteExcel 29668705d0f408b'!$A$12:$G$81,MATCH(B75,'[1]ReporteExcel 29668705d0f408b'!$A$12:$A$81,0),2)</f>
        <v>773702.07</v>
      </c>
      <c r="D75" s="9">
        <f>INDEX('[1]ReporteExcel 29668705d0f408b'!$A$12:$G$81,MATCH(B75,'[1]ReporteExcel 29668705d0f408b'!$A$12:$A$81,0),3)</f>
        <v>0</v>
      </c>
      <c r="E75" s="9">
        <f>INDEX('[1]ReporteExcel 29668705d0f408b'!$A$12:$G$81,MATCH(B75,'[1]ReporteExcel 29668705d0f408b'!$A$12:$A$81,0),4)</f>
        <v>773702.07</v>
      </c>
      <c r="F75" s="9">
        <f>INDEX('[1]ReporteExcel 29668705d0f408b'!$A$12:$G$81,MATCH(B75,'[1]ReporteExcel 29668705d0f408b'!$A$12:$A$81,0),5)</f>
        <v>265347.15000000002</v>
      </c>
      <c r="G75" s="9">
        <f>INDEX('[1]ReporteExcel 29668705d0f408b'!$A$12:$G$81,MATCH(B75,'[1]ReporteExcel 29668705d0f408b'!$A$12:$A$81,0),6)</f>
        <v>258538.32</v>
      </c>
      <c r="H75" s="9">
        <f>INDEX('[1]ReporteExcel 29668705d0f408b'!$A$12:$G$81,MATCH(B75,'[1]ReporteExcel 29668705d0f408b'!$A$12:$A$81,0),7)</f>
        <v>508354.92</v>
      </c>
    </row>
    <row r="76" spans="1:8" ht="12.75">
      <c r="A76" s="7" t="s">
        <v>152</v>
      </c>
      <c r="B76" s="8" t="s">
        <v>82</v>
      </c>
      <c r="C76" s="9">
        <f>INDEX('[1]ReporteExcel 29668705d0f408b'!$A$12:$G$81,MATCH(B76,'[1]ReporteExcel 29668705d0f408b'!$A$12:$A$81,0),2)</f>
        <v>909152.95</v>
      </c>
      <c r="D76" s="9">
        <f>INDEX('[1]ReporteExcel 29668705d0f408b'!$A$12:$G$81,MATCH(B76,'[1]ReporteExcel 29668705d0f408b'!$A$12:$A$81,0),3)</f>
        <v>0</v>
      </c>
      <c r="E76" s="9">
        <f>INDEX('[1]ReporteExcel 29668705d0f408b'!$A$12:$G$81,MATCH(B76,'[1]ReporteExcel 29668705d0f408b'!$A$12:$A$81,0),4)</f>
        <v>909152.95</v>
      </c>
      <c r="F76" s="9">
        <f>INDEX('[1]ReporteExcel 29668705d0f408b'!$A$12:$G$81,MATCH(B76,'[1]ReporteExcel 29668705d0f408b'!$A$12:$A$81,0),5)</f>
        <v>351794.71</v>
      </c>
      <c r="G76" s="9">
        <f>INDEX('[1]ReporteExcel 29668705d0f408b'!$A$12:$G$81,MATCH(B76,'[1]ReporteExcel 29668705d0f408b'!$A$12:$A$81,0),6)</f>
        <v>344462.08000000002</v>
      </c>
      <c r="H76" s="9">
        <f>INDEX('[1]ReporteExcel 29668705d0f408b'!$A$12:$G$81,MATCH(B76,'[1]ReporteExcel 29668705d0f408b'!$A$12:$A$81,0),7)</f>
        <v>557358.24</v>
      </c>
    </row>
    <row r="77" spans="1:8" ht="12.75">
      <c r="A77" s="7" t="s">
        <v>153</v>
      </c>
      <c r="B77" s="8" t="s">
        <v>83</v>
      </c>
      <c r="C77" s="9">
        <f>INDEX('[1]ReporteExcel 29668705d0f408b'!$A$12:$G$81,MATCH(B77,'[1]ReporteExcel 29668705d0f408b'!$A$12:$A$81,0),2)</f>
        <v>767467.88</v>
      </c>
      <c r="D77" s="9">
        <f>INDEX('[1]ReporteExcel 29668705d0f408b'!$A$12:$G$81,MATCH(B77,'[1]ReporteExcel 29668705d0f408b'!$A$12:$A$81,0),3)</f>
        <v>20000</v>
      </c>
      <c r="E77" s="9">
        <f>INDEX('[1]ReporteExcel 29668705d0f408b'!$A$12:$G$81,MATCH(B77,'[1]ReporteExcel 29668705d0f408b'!$A$12:$A$81,0),4)</f>
        <v>787467.88</v>
      </c>
      <c r="F77" s="9">
        <f>INDEX('[1]ReporteExcel 29668705d0f408b'!$A$12:$G$81,MATCH(B77,'[1]ReporteExcel 29668705d0f408b'!$A$12:$A$81,0),5)</f>
        <v>266531.51</v>
      </c>
      <c r="G77" s="9">
        <f>INDEX('[1]ReporteExcel 29668705d0f408b'!$A$12:$G$81,MATCH(B77,'[1]ReporteExcel 29668705d0f408b'!$A$12:$A$81,0),6)</f>
        <v>262484.92</v>
      </c>
      <c r="H77" s="9">
        <f>INDEX('[1]ReporteExcel 29668705d0f408b'!$A$12:$G$81,MATCH(B77,'[1]ReporteExcel 29668705d0f408b'!$A$12:$A$81,0),7)</f>
        <v>520936.37</v>
      </c>
    </row>
    <row r="78" spans="1:8" ht="25.5">
      <c r="A78" s="7" t="s">
        <v>154</v>
      </c>
      <c r="B78" s="8" t="s">
        <v>84</v>
      </c>
      <c r="C78" s="9">
        <f>INDEX('[1]ReporteExcel 29668705d0f408b'!$A$12:$G$81,MATCH(B78,'[1]ReporteExcel 29668705d0f408b'!$A$12:$A$81,0),2)</f>
        <v>671541.69</v>
      </c>
      <c r="D78" s="9">
        <f>INDEX('[1]ReporteExcel 29668705d0f408b'!$A$12:$G$81,MATCH(B78,'[1]ReporteExcel 29668705d0f408b'!$A$12:$A$81,0),3)</f>
        <v>0</v>
      </c>
      <c r="E78" s="9">
        <f>INDEX('[1]ReporteExcel 29668705d0f408b'!$A$12:$G$81,MATCH(B78,'[1]ReporteExcel 29668705d0f408b'!$A$12:$A$81,0),4)</f>
        <v>671541.69</v>
      </c>
      <c r="F78" s="9">
        <f>INDEX('[1]ReporteExcel 29668705d0f408b'!$A$12:$G$81,MATCH(B78,'[1]ReporteExcel 29668705d0f408b'!$A$12:$A$81,0),5)</f>
        <v>225052.27</v>
      </c>
      <c r="G78" s="9">
        <f>INDEX('[1]ReporteExcel 29668705d0f408b'!$A$12:$G$81,MATCH(B78,'[1]ReporteExcel 29668705d0f408b'!$A$12:$A$81,0),6)</f>
        <v>220739.72</v>
      </c>
      <c r="H78" s="9">
        <f>INDEX('[1]ReporteExcel 29668705d0f408b'!$A$12:$G$81,MATCH(B78,'[1]ReporteExcel 29668705d0f408b'!$A$12:$A$81,0),7)</f>
        <v>446489.42</v>
      </c>
    </row>
    <row r="79" spans="1:8" ht="12.75">
      <c r="A79" s="7" t="s">
        <v>155</v>
      </c>
      <c r="B79" s="8" t="s">
        <v>85</v>
      </c>
      <c r="C79" s="9">
        <f>INDEX('[1]ReporteExcel 29668705d0f408b'!$A$12:$G$81,MATCH(B79,'[1]ReporteExcel 29668705d0f408b'!$A$12:$A$81,0),2)</f>
        <v>580466.25</v>
      </c>
      <c r="D79" s="9">
        <f>INDEX('[1]ReporteExcel 29668705d0f408b'!$A$12:$G$81,MATCH(B79,'[1]ReporteExcel 29668705d0f408b'!$A$12:$A$81,0),3)</f>
        <v>0</v>
      </c>
      <c r="E79" s="9">
        <f>INDEX('[1]ReporteExcel 29668705d0f408b'!$A$12:$G$81,MATCH(B79,'[1]ReporteExcel 29668705d0f408b'!$A$12:$A$81,0),4)</f>
        <v>580466.25</v>
      </c>
      <c r="F79" s="9">
        <f>INDEX('[1]ReporteExcel 29668705d0f408b'!$A$12:$G$81,MATCH(B79,'[1]ReporteExcel 29668705d0f408b'!$A$12:$A$81,0),5)</f>
        <v>231645.51</v>
      </c>
      <c r="G79" s="9">
        <f>INDEX('[1]ReporteExcel 29668705d0f408b'!$A$12:$G$81,MATCH(B79,'[1]ReporteExcel 29668705d0f408b'!$A$12:$A$81,0),6)</f>
        <v>228871.64</v>
      </c>
      <c r="H79" s="9">
        <f>INDEX('[1]ReporteExcel 29668705d0f408b'!$A$12:$G$81,MATCH(B79,'[1]ReporteExcel 29668705d0f408b'!$A$12:$A$81,0),7)</f>
        <v>348820.74</v>
      </c>
    </row>
    <row r="80" spans="1:8" ht="12.75">
      <c r="A80" s="7" t="s">
        <v>156</v>
      </c>
      <c r="B80" s="8" t="s">
        <v>86</v>
      </c>
      <c r="C80" s="9">
        <f>INDEX('[1]ReporteExcel 29668705d0f408b'!$A$12:$G$81,MATCH(B80,'[1]ReporteExcel 29668705d0f408b'!$A$12:$A$81,0),2)</f>
        <v>2258502.94</v>
      </c>
      <c r="D80" s="9">
        <f>INDEX('[1]ReporteExcel 29668705d0f408b'!$A$12:$G$81,MATCH(B80,'[1]ReporteExcel 29668705d0f408b'!$A$12:$A$81,0),3)</f>
        <v>94936.23</v>
      </c>
      <c r="E80" s="9">
        <f>INDEX('[1]ReporteExcel 29668705d0f408b'!$A$12:$G$81,MATCH(B80,'[1]ReporteExcel 29668705d0f408b'!$A$12:$A$81,0),4)</f>
        <v>2353439.17</v>
      </c>
      <c r="F80" s="9">
        <f>INDEX('[1]ReporteExcel 29668705d0f408b'!$A$12:$G$81,MATCH(B80,'[1]ReporteExcel 29668705d0f408b'!$A$12:$A$81,0),5)</f>
        <v>1141862.42</v>
      </c>
      <c r="G80" s="9">
        <f>INDEX('[1]ReporteExcel 29668705d0f408b'!$A$12:$G$81,MATCH(B80,'[1]ReporteExcel 29668705d0f408b'!$A$12:$A$81,0),6)</f>
        <v>1110832.8400000001</v>
      </c>
      <c r="H80" s="9">
        <f>INDEX('[1]ReporteExcel 29668705d0f408b'!$A$12:$G$81,MATCH(B80,'[1]ReporteExcel 29668705d0f408b'!$A$12:$A$81,0),7)</f>
        <v>1211576.75</v>
      </c>
    </row>
    <row r="81" spans="1:8" ht="12.75">
      <c r="A81" s="7" t="s">
        <v>157</v>
      </c>
      <c r="B81" s="8" t="s">
        <v>87</v>
      </c>
      <c r="C81" s="9">
        <f>INDEX('[1]ReporteExcel 29668705d0f408b'!$A$12:$G$81,MATCH(B81,'[1]ReporteExcel 29668705d0f408b'!$A$12:$A$81,0),2)</f>
        <v>867467.88</v>
      </c>
      <c r="D81" s="9">
        <f>INDEX('[1]ReporteExcel 29668705d0f408b'!$A$12:$G$81,MATCH(B81,'[1]ReporteExcel 29668705d0f408b'!$A$12:$A$81,0),3)</f>
        <v>0</v>
      </c>
      <c r="E81" s="9">
        <f>INDEX('[1]ReporteExcel 29668705d0f408b'!$A$12:$G$81,MATCH(B81,'[1]ReporteExcel 29668705d0f408b'!$A$12:$A$81,0),4)</f>
        <v>867467.88</v>
      </c>
      <c r="F81" s="9">
        <f>INDEX('[1]ReporteExcel 29668705d0f408b'!$A$12:$G$81,MATCH(B81,'[1]ReporteExcel 29668705d0f408b'!$A$12:$A$81,0),5)</f>
        <v>273290.77</v>
      </c>
      <c r="G81" s="9">
        <f>INDEX('[1]ReporteExcel 29668705d0f408b'!$A$12:$G$81,MATCH(B81,'[1]ReporteExcel 29668705d0f408b'!$A$12:$A$81,0),6)</f>
        <v>268688.33</v>
      </c>
      <c r="H81" s="9">
        <f>INDEX('[1]ReporteExcel 29668705d0f408b'!$A$12:$G$81,MATCH(B81,'[1]ReporteExcel 29668705d0f408b'!$A$12:$A$81,0),7)</f>
        <v>594177.11</v>
      </c>
    </row>
    <row r="82" spans="1:8" ht="12.75">
      <c r="A82" s="7" t="s">
        <v>158</v>
      </c>
      <c r="B82" s="8" t="s">
        <v>88</v>
      </c>
      <c r="C82" s="9">
        <f>INDEX('[1]ReporteExcel 29668705d0f408b'!$A$12:$G$81,MATCH(B82,'[1]ReporteExcel 29668705d0f408b'!$A$12:$A$81,0),2)</f>
        <v>441600</v>
      </c>
      <c r="D82" s="9">
        <f>INDEX('[1]ReporteExcel 29668705d0f408b'!$A$12:$G$81,MATCH(B82,'[1]ReporteExcel 29668705d0f408b'!$A$12:$A$81,0),3)</f>
        <v>0</v>
      </c>
      <c r="E82" s="9">
        <f>INDEX('[1]ReporteExcel 29668705d0f408b'!$A$12:$G$81,MATCH(B82,'[1]ReporteExcel 29668705d0f408b'!$A$12:$A$81,0),4)</f>
        <v>441600</v>
      </c>
      <c r="F82" s="9">
        <f>INDEX('[1]ReporteExcel 29668705d0f408b'!$A$12:$G$81,MATCH(B82,'[1]ReporteExcel 29668705d0f408b'!$A$12:$A$81,0),5)</f>
        <v>234800</v>
      </c>
      <c r="G82" s="9">
        <f>INDEX('[1]ReporteExcel 29668705d0f408b'!$A$12:$G$81,MATCH(B82,'[1]ReporteExcel 29668705d0f408b'!$A$12:$A$81,0),6)</f>
        <v>234800</v>
      </c>
      <c r="H82" s="9">
        <f>INDEX('[1]ReporteExcel 29668705d0f408b'!$A$12:$G$81,MATCH(B82,'[1]ReporteExcel 29668705d0f408b'!$A$12:$A$81,0),7)</f>
        <v>206800</v>
      </c>
    </row>
    <row r="83" spans="1:8" ht="12.75">
      <c r="A83" s="7" t="s">
        <v>159</v>
      </c>
      <c r="B83" s="8" t="s">
        <v>89</v>
      </c>
      <c r="C83" s="9">
        <f>INDEX('[1]ReporteExcel 29668705d0f408b'!$A$12:$G$81,MATCH(B83,'[1]ReporteExcel 29668705d0f408b'!$A$12:$A$81,0),2)</f>
        <v>689773.75</v>
      </c>
      <c r="D83" s="9">
        <f>INDEX('[1]ReporteExcel 29668705d0f408b'!$A$12:$G$81,MATCH(B83,'[1]ReporteExcel 29668705d0f408b'!$A$12:$A$81,0),3)</f>
        <v>0</v>
      </c>
      <c r="E83" s="9">
        <f>INDEX('[1]ReporteExcel 29668705d0f408b'!$A$12:$G$81,MATCH(B83,'[1]ReporteExcel 29668705d0f408b'!$A$12:$A$81,0),4)</f>
        <v>689773.75</v>
      </c>
      <c r="F83" s="9">
        <f>INDEX('[1]ReporteExcel 29668705d0f408b'!$A$12:$G$81,MATCH(B83,'[1]ReporteExcel 29668705d0f408b'!$A$12:$A$81,0),5)</f>
        <v>317670.92</v>
      </c>
      <c r="G83" s="9">
        <f>INDEX('[1]ReporteExcel 29668705d0f408b'!$A$12:$G$81,MATCH(B83,'[1]ReporteExcel 29668705d0f408b'!$A$12:$A$81,0),6)</f>
        <v>310898.21999999997</v>
      </c>
      <c r="H83" s="9">
        <f>INDEX('[1]ReporteExcel 29668705d0f408b'!$A$12:$G$81,MATCH(B83,'[1]ReporteExcel 29668705d0f408b'!$A$12:$A$81,0),7)</f>
        <v>372102.83</v>
      </c>
    </row>
    <row r="84" spans="1:8" ht="12.75">
      <c r="A84" s="7" t="s">
        <v>160</v>
      </c>
      <c r="B84" s="8" t="s">
        <v>90</v>
      </c>
      <c r="C84" s="9">
        <f>INDEX('[1]ReporteExcel 29668705d0f408b'!$A$12:$G$81,MATCH(B84,'[1]ReporteExcel 29668705d0f408b'!$A$12:$A$81,0),2)</f>
        <v>1404940.48</v>
      </c>
      <c r="D84" s="9">
        <f>INDEX('[1]ReporteExcel 29668705d0f408b'!$A$12:$G$81,MATCH(B84,'[1]ReporteExcel 29668705d0f408b'!$A$12:$A$81,0),3)</f>
        <v>0</v>
      </c>
      <c r="E84" s="9">
        <f>INDEX('[1]ReporteExcel 29668705d0f408b'!$A$12:$G$81,MATCH(B84,'[1]ReporteExcel 29668705d0f408b'!$A$12:$A$81,0),4)</f>
        <v>1404940.48</v>
      </c>
      <c r="F84" s="9">
        <f>INDEX('[1]ReporteExcel 29668705d0f408b'!$A$12:$G$81,MATCH(B84,'[1]ReporteExcel 29668705d0f408b'!$A$12:$A$81,0),5)</f>
        <v>608933.74</v>
      </c>
      <c r="G84" s="9">
        <f>INDEX('[1]ReporteExcel 29668705d0f408b'!$A$12:$G$81,MATCH(B84,'[1]ReporteExcel 29668705d0f408b'!$A$12:$A$81,0),6)</f>
        <v>585701.18000000005</v>
      </c>
      <c r="H84" s="9">
        <f>INDEX('[1]ReporteExcel 29668705d0f408b'!$A$12:$G$81,MATCH(B84,'[1]ReporteExcel 29668705d0f408b'!$A$12:$A$81,0),7)</f>
        <v>796006.74</v>
      </c>
    </row>
    <row r="85" spans="1:8" ht="12.75">
      <c r="A85" s="7" t="s">
        <v>161</v>
      </c>
      <c r="B85" s="8" t="s">
        <v>91</v>
      </c>
      <c r="C85" s="9">
        <f>INDEX('[1]ReporteExcel 29668705d0f408b'!$A$12:$G$81,MATCH(B85,'[1]ReporteExcel 29668705d0f408b'!$A$12:$A$81,0),2)</f>
        <v>18186194.649999999</v>
      </c>
      <c r="D85" s="9">
        <f>INDEX('[1]ReporteExcel 29668705d0f408b'!$A$12:$G$81,MATCH(B85,'[1]ReporteExcel 29668705d0f408b'!$A$12:$A$81,0),3)</f>
        <v>464569.1</v>
      </c>
      <c r="E85" s="9">
        <f>INDEX('[1]ReporteExcel 29668705d0f408b'!$A$12:$G$81,MATCH(B85,'[1]ReporteExcel 29668705d0f408b'!$A$12:$A$81,0),4)</f>
        <v>18650763.75</v>
      </c>
      <c r="F85" s="9">
        <f>INDEX('[1]ReporteExcel 29668705d0f408b'!$A$12:$G$81,MATCH(B85,'[1]ReporteExcel 29668705d0f408b'!$A$12:$A$81,0),5)</f>
        <v>11103206.92</v>
      </c>
      <c r="G85" s="9">
        <f>INDEX('[1]ReporteExcel 29668705d0f408b'!$A$12:$G$81,MATCH(B85,'[1]ReporteExcel 29668705d0f408b'!$A$12:$A$81,0),6)</f>
        <v>10716479.960000001</v>
      </c>
      <c r="H85" s="9">
        <f>INDEX('[1]ReporteExcel 29668705d0f408b'!$A$12:$G$81,MATCH(B85,'[1]ReporteExcel 29668705d0f408b'!$A$12:$A$81,0),7)</f>
        <v>7547556.8300000001</v>
      </c>
    </row>
    <row r="86" spans="1:8" ht="25.5">
      <c r="A86" s="7" t="s">
        <v>162</v>
      </c>
      <c r="B86" s="8" t="s">
        <v>92</v>
      </c>
      <c r="C86" s="9">
        <f>INDEX('[1]ReporteExcel 29668705d0f408b'!$A$12:$G$81,MATCH(B86,'[1]ReporteExcel 29668705d0f408b'!$A$12:$A$81,0),2)</f>
        <v>779737.95</v>
      </c>
      <c r="D86" s="9">
        <f>INDEX('[1]ReporteExcel 29668705d0f408b'!$A$12:$G$81,MATCH(B86,'[1]ReporteExcel 29668705d0f408b'!$A$12:$A$81,0),3)</f>
        <v>0</v>
      </c>
      <c r="E86" s="9">
        <f>INDEX('[1]ReporteExcel 29668705d0f408b'!$A$12:$G$81,MATCH(B86,'[1]ReporteExcel 29668705d0f408b'!$A$12:$A$81,0),4)</f>
        <v>779737.95</v>
      </c>
      <c r="F86" s="9">
        <f>INDEX('[1]ReporteExcel 29668705d0f408b'!$A$12:$G$81,MATCH(B86,'[1]ReporteExcel 29668705d0f408b'!$A$12:$A$81,0),5)</f>
        <v>186624.43</v>
      </c>
      <c r="G86" s="9">
        <f>INDEX('[1]ReporteExcel 29668705d0f408b'!$A$12:$G$81,MATCH(B86,'[1]ReporteExcel 29668705d0f408b'!$A$12:$A$81,0),6)</f>
        <v>180507.08</v>
      </c>
      <c r="H86" s="9">
        <f>INDEX('[1]ReporteExcel 29668705d0f408b'!$A$12:$G$81,MATCH(B86,'[1]ReporteExcel 29668705d0f408b'!$A$12:$A$81,0),7)</f>
        <v>593113.52</v>
      </c>
    </row>
    <row r="87" spans="1:8" ht="15" customHeight="1">
      <c r="A87" s="15"/>
      <c r="B87" s="15"/>
      <c r="C87" s="13"/>
      <c r="D87" s="13"/>
      <c r="E87" s="13"/>
      <c r="F87" s="13"/>
      <c r="G87" s="13"/>
      <c r="H87" s="13"/>
    </row>
    <row r="88" spans="1:8" ht="15" customHeight="1">
      <c r="A88" s="15" t="s">
        <v>20</v>
      </c>
      <c r="B88" s="15"/>
      <c r="C88" s="13">
        <f>SUM(C17:C86)</f>
        <v>932766505.00000024</v>
      </c>
      <c r="D88" s="13">
        <f>SUM(D17:D86)</f>
        <v>47440296.769999996</v>
      </c>
      <c r="E88" s="13">
        <f t="shared" ref="E88:H88" si="2">SUM(E17:E86)</f>
        <v>980206801.7700001</v>
      </c>
      <c r="F88" s="13">
        <f t="shared" si="2"/>
        <v>508887301.69999999</v>
      </c>
      <c r="G88" s="13">
        <f t="shared" si="2"/>
        <v>430287448.85000002</v>
      </c>
      <c r="H88" s="13">
        <f t="shared" si="2"/>
        <v>471319500.06999987</v>
      </c>
    </row>
    <row r="89" spans="1:8">
      <c r="A89" s="3" t="s">
        <v>21</v>
      </c>
    </row>
    <row r="90" spans="1:8">
      <c r="A90" s="2"/>
    </row>
    <row r="91" spans="1:8">
      <c r="A91" s="2"/>
    </row>
    <row r="92" spans="1:8">
      <c r="A92" s="2"/>
    </row>
  </sheetData>
  <mergeCells count="6">
    <mergeCell ref="A87:B87"/>
    <mergeCell ref="A88:B88"/>
    <mergeCell ref="A2:H2"/>
    <mergeCell ref="A3:H3"/>
    <mergeCell ref="A4:H4"/>
    <mergeCell ref="A5:H5"/>
  </mergeCells>
  <pageMargins left="0.23622047244094491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D.3.2</vt:lpstr>
      <vt:lpstr>D.3.2!Títulos_a_imprimir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Guillermo Amezcua</cp:lastModifiedBy>
  <cp:lastPrinted>2024-04-30T15:28:07Z</cp:lastPrinted>
  <dcterms:created xsi:type="dcterms:W3CDTF">2023-05-08T17:58:11Z</dcterms:created>
  <dcterms:modified xsi:type="dcterms:W3CDTF">2024-07-04T20:35:45Z</dcterms:modified>
</cp:coreProperties>
</file>